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95" windowHeight="6150" activeTab="1"/>
  </bookViews>
  <sheets>
    <sheet name="Janeiro a Março 2006X2005" sheetId="1" r:id="rId1"/>
    <sheet name="Março 2006X2005" sheetId="2" r:id="rId2"/>
  </sheets>
  <definedNames>
    <definedName name="_xlnm.Print_Area" localSheetId="1">'Março 2006X2005'!$A$1:$M$58</definedName>
  </definedNames>
  <calcPr fullCalcOnLoad="1"/>
</workbook>
</file>

<file path=xl/sharedStrings.xml><?xml version="1.0" encoding="utf-8"?>
<sst xmlns="http://schemas.openxmlformats.org/spreadsheetml/2006/main" count="209" uniqueCount="56">
  <si>
    <t xml:space="preserve">ASS km OF   </t>
  </si>
  <si>
    <t>PAX km PG TR</t>
  </si>
  <si>
    <t>%</t>
  </si>
  <si>
    <t>ASS km OF</t>
  </si>
  <si>
    <t>PAX km TR</t>
  </si>
  <si>
    <t>EMPRESA</t>
  </si>
  <si>
    <t>VARIG</t>
  </si>
  <si>
    <t>(000)</t>
  </si>
  <si>
    <t>INDÚSTRIA</t>
  </si>
  <si>
    <t xml:space="preserve"> </t>
  </si>
  <si>
    <t>ABAETÉ</t>
  </si>
  <si>
    <t>META</t>
  </si>
  <si>
    <t>PANTANAL</t>
  </si>
  <si>
    <t>RICO</t>
  </si>
  <si>
    <t>TAM-LIN AÉREAS</t>
  </si>
  <si>
    <t>TOTAL</t>
  </si>
  <si>
    <t>TRIP</t>
  </si>
  <si>
    <t>GOL</t>
  </si>
  <si>
    <t xml:space="preserve">  </t>
  </si>
  <si>
    <t>EMPRESAS BRASILEIRAS DE TRANSPORTE AÉREO REGULAR</t>
  </si>
  <si>
    <t>VARIAÇÃO (%)</t>
  </si>
  <si>
    <t>PARTICIPAÇÃO (%)</t>
  </si>
  <si>
    <t>FONTE: EMPRESAS AÉREAS  (DADOS PRELIMINARES SUJEITOS A CONFIRMAÇÃO).</t>
  </si>
  <si>
    <t>PUMA AIR</t>
  </si>
  <si>
    <t>FONTE:  EMPRESAS AÉREAS  (DADOS PRELIMINARES SUJEITOS A CONFIRMAÇÃO).</t>
  </si>
  <si>
    <t>Ass km OF</t>
  </si>
  <si>
    <t xml:space="preserve">ASSENTOS KM OFERECIDOS E PASSAGEIROS KM PAGOS TRANSPORTADOS </t>
  </si>
  <si>
    <t>LINHAS DOMÉSTICAS</t>
  </si>
  <si>
    <t>OCEANAIR</t>
  </si>
  <si>
    <t>GRUPO VARIG</t>
  </si>
  <si>
    <t>OBS     : GRUPO VARIG - COMPREENDE OS DADOS DAS EMPRESAS VARIG, RIO-SUL E NORDESTE.</t>
  </si>
  <si>
    <t>LINHAS INTERNACIONAIS</t>
  </si>
  <si>
    <t>MARÇO 2005</t>
  </si>
  <si>
    <t>TRÁFEGO AÉREO - DADOS COMPARATIVOS AVANÇADOS  -  MARÇO 2006 X 2005</t>
  </si>
  <si>
    <t>MARÇO 2006</t>
  </si>
  <si>
    <t>2006 X 2005</t>
  </si>
  <si>
    <t>BRA</t>
  </si>
  <si>
    <t>TAF</t>
  </si>
  <si>
    <t>ATA BRASIL</t>
  </si>
  <si>
    <t>CRUISER</t>
  </si>
  <si>
    <t>MEGA</t>
  </si>
  <si>
    <t>PASSAREDO</t>
  </si>
  <si>
    <t>TEAM</t>
  </si>
  <si>
    <t>WEBJET</t>
  </si>
  <si>
    <t>-</t>
  </si>
  <si>
    <t>ATA BRASIL :  OPERAÇÕES DE LINHAS DOMÉSTICAS DE PASSAGEIROS PARALIZADAS EM ABRIL DE 2005.</t>
  </si>
  <si>
    <t>TAF - TEAM - WEBJET : NÃO OPERAVAM LINHAS DOMÉSTICAS DE PASSAGEIROS EM MARÇO DE 2005.</t>
  </si>
  <si>
    <t>TRÁFEGO AÉREO - DADOS COMPARATIVOS AVANÇADOS  -  JANEIRO A MARÇO 2006 X 2005</t>
  </si>
  <si>
    <t>ASSENTOS KM OFERECIDOS E PASSAGEIROS KM PAGOS TRANSPORTADOS</t>
  </si>
  <si>
    <t>JAN A MAR  2005</t>
  </si>
  <si>
    <t>JAN A MAR  2006</t>
  </si>
  <si>
    <t xml:space="preserve">FONTE: EMPRESAS AÉREAS (DADOS PRELIMINARES SUJEITOS A CONFIRMAÇÂO)  </t>
  </si>
  <si>
    <t>JAN A MAR 2005</t>
  </si>
  <si>
    <t xml:space="preserve">FONTE: EMPRESAS AÉREAS (DADOS PRELIMINARES SUJEITOS A CONFIRMAÇÃO)  </t>
  </si>
  <si>
    <t>RICO  :  NÃO OPEROU LINHAS INTERNACIONAIS DE PASSAGEIROS EM MARÇO DE 2005 E 2006. OS DADOS APRESENTADOS SÃO DE JAN E FEV DE 2006.</t>
  </si>
  <si>
    <t xml:space="preserve">          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</si>
</sst>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0000"/>
    <numFmt numFmtId="168" formatCode="0.000000"/>
    <numFmt numFmtId="169" formatCode="0.00000"/>
    <numFmt numFmtId="170" formatCode="0.0000"/>
    <numFmt numFmtId="171" formatCode="_(* #,##0.0_);_(* \(#,##0.0\);_(* &quot;-&quot;??_);_(@_)"/>
    <numFmt numFmtId="172" formatCode="_(* #,##0_);_(* \(#,##0\);_(* &quot;-&quot;??_);_(@_)"/>
    <numFmt numFmtId="173" formatCode="00000"/>
    <numFmt numFmtId="174" formatCode="_(* #,##0.0_);_(* \(#,##0.0\);_(* &quot;-&quot;?_);_(@_)"/>
    <numFmt numFmtId="175" formatCode="#,##0.0"/>
    <numFmt numFmtId="176" formatCode="#,##0.0_);\(#,##0.0\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172" fontId="5" fillId="0" borderId="7" xfId="20" applyNumberFormat="1" applyFont="1" applyBorder="1" applyAlignment="1">
      <alignment/>
    </xf>
    <xf numFmtId="172" fontId="5" fillId="0" borderId="8" xfId="20" applyNumberFormat="1" applyFont="1" applyBorder="1" applyAlignment="1">
      <alignment/>
    </xf>
    <xf numFmtId="1" fontId="5" fillId="0" borderId="6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2" fontId="5" fillId="0" borderId="11" xfId="20" applyNumberFormat="1" applyFont="1" applyBorder="1" applyAlignment="1">
      <alignment/>
    </xf>
    <xf numFmtId="172" fontId="5" fillId="0" borderId="12" xfId="2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72" fontId="5" fillId="0" borderId="15" xfId="20" applyNumberFormat="1" applyFont="1" applyBorder="1" applyAlignment="1">
      <alignment horizontal="right"/>
    </xf>
    <xf numFmtId="172" fontId="5" fillId="0" borderId="16" xfId="20" applyNumberFormat="1" applyFont="1" applyBorder="1" applyAlignment="1">
      <alignment horizontal="right"/>
    </xf>
    <xf numFmtId="172" fontId="5" fillId="0" borderId="15" xfId="20" applyNumberFormat="1" applyFont="1" applyBorder="1" applyAlignment="1">
      <alignment/>
    </xf>
    <xf numFmtId="172" fontId="5" fillId="0" borderId="16" xfId="20" applyNumberFormat="1" applyFont="1" applyBorder="1" applyAlignment="1">
      <alignment/>
    </xf>
    <xf numFmtId="1" fontId="5" fillId="0" borderId="17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72" fontId="5" fillId="0" borderId="15" xfId="20" applyNumberFormat="1" applyFont="1" applyBorder="1" applyAlignment="1">
      <alignment horizontal="center"/>
    </xf>
    <xf numFmtId="172" fontId="5" fillId="0" borderId="16" xfId="20" applyNumberFormat="1" applyFont="1" applyBorder="1" applyAlignment="1">
      <alignment horizontal="center"/>
    </xf>
    <xf numFmtId="172" fontId="5" fillId="0" borderId="18" xfId="20" applyNumberFormat="1" applyFont="1" applyBorder="1" applyAlignment="1">
      <alignment horizontal="center"/>
    </xf>
    <xf numFmtId="0" fontId="4" fillId="2" borderId="14" xfId="0" applyFont="1" applyFill="1" applyBorder="1" applyAlignment="1">
      <alignment/>
    </xf>
    <xf numFmtId="165" fontId="5" fillId="0" borderId="19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172" fontId="5" fillId="0" borderId="21" xfId="20" applyNumberFormat="1" applyFont="1" applyBorder="1" applyAlignment="1">
      <alignment/>
    </xf>
    <xf numFmtId="1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72" fontId="5" fillId="0" borderId="1" xfId="2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center"/>
    </xf>
    <xf numFmtId="172" fontId="5" fillId="0" borderId="5" xfId="20" applyNumberFormat="1" applyFont="1" applyBorder="1" applyAlignment="1">
      <alignment horizontal="right"/>
    </xf>
    <xf numFmtId="175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/>
    </xf>
    <xf numFmtId="172" fontId="5" fillId="0" borderId="6" xfId="20" applyNumberFormat="1" applyFont="1" applyBorder="1" applyAlignment="1">
      <alignment horizontal="right"/>
    </xf>
    <xf numFmtId="172" fontId="5" fillId="0" borderId="6" xfId="20" applyNumberFormat="1" applyFont="1" applyBorder="1" applyAlignment="1">
      <alignment/>
    </xf>
    <xf numFmtId="165" fontId="5" fillId="0" borderId="6" xfId="2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172" fontId="5" fillId="0" borderId="14" xfId="20" applyNumberFormat="1" applyFont="1" applyBorder="1" applyAlignment="1">
      <alignment horizontal="right"/>
    </xf>
    <xf numFmtId="172" fontId="5" fillId="0" borderId="14" xfId="20" applyNumberFormat="1" applyFont="1" applyBorder="1" applyAlignment="1">
      <alignment/>
    </xf>
    <xf numFmtId="0" fontId="5" fillId="0" borderId="14" xfId="2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7" xfId="0" applyFont="1" applyBorder="1" applyAlignment="1">
      <alignment/>
    </xf>
    <xf numFmtId="172" fontId="5" fillId="0" borderId="19" xfId="20" applyNumberFormat="1" applyFont="1" applyBorder="1" applyAlignment="1">
      <alignment/>
    </xf>
    <xf numFmtId="172" fontId="5" fillId="0" borderId="19" xfId="2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172" fontId="5" fillId="0" borderId="22" xfId="20" applyNumberFormat="1" applyFont="1" applyBorder="1" applyAlignment="1">
      <alignment/>
    </xf>
    <xf numFmtId="172" fontId="5" fillId="0" borderId="22" xfId="2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72" fontId="5" fillId="0" borderId="5" xfId="20" applyNumberFormat="1" applyFont="1" applyBorder="1" applyAlignment="1">
      <alignment/>
    </xf>
    <xf numFmtId="165" fontId="5" fillId="0" borderId="21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4" fontId="5" fillId="0" borderId="21" xfId="2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Alignment="1">
      <alignment/>
    </xf>
    <xf numFmtId="165" fontId="5" fillId="0" borderId="14" xfId="2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172" fontId="5" fillId="0" borderId="32" xfId="20" applyNumberFormat="1" applyFont="1" applyBorder="1" applyAlignment="1">
      <alignment/>
    </xf>
    <xf numFmtId="1" fontId="5" fillId="0" borderId="33" xfId="0" applyNumberFormat="1" applyFont="1" applyBorder="1" applyAlignment="1">
      <alignment horizontal="center"/>
    </xf>
    <xf numFmtId="172" fontId="5" fillId="0" borderId="34" xfId="20" applyNumberFormat="1" applyFont="1" applyBorder="1" applyAlignment="1">
      <alignment/>
    </xf>
    <xf numFmtId="1" fontId="5" fillId="0" borderId="35" xfId="0" applyNumberFormat="1" applyFont="1" applyBorder="1" applyAlignment="1">
      <alignment horizontal="center"/>
    </xf>
    <xf numFmtId="172" fontId="5" fillId="0" borderId="34" xfId="20" applyNumberFormat="1" applyFont="1" applyBorder="1" applyAlignment="1">
      <alignment horizontal="right"/>
    </xf>
    <xf numFmtId="39" fontId="5" fillId="0" borderId="14" xfId="0" applyNumberFormat="1" applyFont="1" applyBorder="1" applyAlignment="1">
      <alignment horizontal="center"/>
    </xf>
    <xf numFmtId="172" fontId="5" fillId="0" borderId="14" xfId="20" applyNumberFormat="1" applyFont="1" applyBorder="1" applyAlignment="1">
      <alignment horizontal="center"/>
    </xf>
    <xf numFmtId="172" fontId="5" fillId="0" borderId="34" xfId="20" applyNumberFormat="1" applyFont="1" applyBorder="1" applyAlignment="1">
      <alignment horizontal="center"/>
    </xf>
    <xf numFmtId="3" fontId="5" fillId="0" borderId="14" xfId="20" applyNumberFormat="1" applyFont="1" applyBorder="1" applyAlignment="1">
      <alignment horizontal="center"/>
    </xf>
    <xf numFmtId="0" fontId="4" fillId="2" borderId="27" xfId="0" applyFont="1" applyFill="1" applyBorder="1" applyAlignment="1">
      <alignment/>
    </xf>
    <xf numFmtId="172" fontId="5" fillId="0" borderId="36" xfId="20" applyNumberFormat="1" applyFont="1" applyBorder="1" applyAlignment="1">
      <alignment/>
    </xf>
    <xf numFmtId="1" fontId="5" fillId="0" borderId="3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" xfId="0" applyNumberFormat="1" applyFont="1" applyBorder="1" applyAlignment="1">
      <alignment horizontal="left"/>
    </xf>
    <xf numFmtId="37" fontId="5" fillId="0" borderId="6" xfId="2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/>
    </xf>
    <xf numFmtId="37" fontId="5" fillId="0" borderId="14" xfId="20" applyNumberFormat="1" applyFont="1" applyBorder="1" applyAlignment="1">
      <alignment horizontal="right"/>
    </xf>
    <xf numFmtId="37" fontId="5" fillId="0" borderId="14" xfId="20" applyNumberFormat="1" applyFont="1" applyBorder="1" applyAlignment="1">
      <alignment/>
    </xf>
    <xf numFmtId="0" fontId="4" fillId="0" borderId="19" xfId="0" applyFont="1" applyBorder="1" applyAlignment="1">
      <alignment/>
    </xf>
    <xf numFmtId="37" fontId="5" fillId="0" borderId="19" xfId="20" applyNumberFormat="1" applyFont="1" applyBorder="1" applyAlignment="1">
      <alignment/>
    </xf>
    <xf numFmtId="37" fontId="5" fillId="0" borderId="19" xfId="20" applyNumberFormat="1" applyFont="1" applyBorder="1" applyAlignment="1">
      <alignment horizontal="right"/>
    </xf>
    <xf numFmtId="37" fontId="5" fillId="0" borderId="22" xfId="20" applyNumberFormat="1" applyFont="1" applyBorder="1" applyAlignment="1">
      <alignment/>
    </xf>
    <xf numFmtId="37" fontId="5" fillId="0" borderId="22" xfId="2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60" zoomScaleNormal="50" workbookViewId="0" topLeftCell="A26">
      <selection activeCell="A3" sqref="A3:M3"/>
    </sheetView>
  </sheetViews>
  <sheetFormatPr defaultColWidth="9.140625" defaultRowHeight="19.5" customHeight="1"/>
  <cols>
    <col min="1" max="1" width="28.00390625" style="0" customWidth="1"/>
    <col min="2" max="2" width="19.7109375" style="0" customWidth="1"/>
    <col min="3" max="3" width="22.57421875" style="0" customWidth="1"/>
    <col min="4" max="4" width="4.8515625" style="0" bestFit="1" customWidth="1"/>
    <col min="5" max="5" width="22.140625" style="0" bestFit="1" customWidth="1"/>
    <col min="6" max="6" width="22.57421875" style="0" customWidth="1"/>
    <col min="7" max="7" width="10.8515625" style="0" customWidth="1"/>
    <col min="8" max="9" width="17.28125" style="0" customWidth="1"/>
    <col min="10" max="10" width="15.00390625" style="0" customWidth="1"/>
    <col min="11" max="11" width="13.57421875" style="0" bestFit="1" customWidth="1"/>
    <col min="12" max="12" width="11.57421875" style="0" customWidth="1"/>
    <col min="13" max="13" width="11.7109375" style="0" customWidth="1"/>
    <col min="14" max="16384" width="14.8515625" style="0" customWidth="1"/>
  </cols>
  <sheetData>
    <row r="1" spans="1:13" ht="19.5" customHeight="1">
      <c r="A1" s="108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3" customFormat="1" ht="19.5" customHeight="1">
      <c r="A3" s="108" t="s">
        <v>47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19.5" customHeight="1">
      <c r="A5" s="108" t="s">
        <v>48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s="1" customFormat="1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1" customFormat="1" ht="19.5" customHeight="1">
      <c r="A7" s="108" t="s">
        <v>27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19.5" customHeight="1" thickBot="1">
      <c r="A8" s="3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9.5" customHeight="1" thickBot="1">
      <c r="A9" s="63"/>
      <c r="B9" s="118" t="s">
        <v>49</v>
      </c>
      <c r="C9" s="119"/>
      <c r="D9" s="111"/>
      <c r="E9" s="118" t="s">
        <v>50</v>
      </c>
      <c r="F9" s="119"/>
      <c r="G9" s="111"/>
      <c r="H9" s="94" t="s">
        <v>20</v>
      </c>
      <c r="I9" s="95"/>
      <c r="J9" s="112" t="s">
        <v>21</v>
      </c>
      <c r="K9" s="112"/>
      <c r="L9" s="112"/>
      <c r="M9" s="95"/>
    </row>
    <row r="10" spans="1:13" ht="19.5" customHeight="1" thickBot="1">
      <c r="A10" s="6" t="s">
        <v>5</v>
      </c>
      <c r="B10" s="8" t="s">
        <v>0</v>
      </c>
      <c r="C10" s="8" t="s">
        <v>1</v>
      </c>
      <c r="D10" s="106" t="s">
        <v>2</v>
      </c>
      <c r="E10" s="8" t="s">
        <v>0</v>
      </c>
      <c r="F10" s="8" t="s">
        <v>1</v>
      </c>
      <c r="G10" s="106" t="s">
        <v>2</v>
      </c>
      <c r="H10" s="94" t="s">
        <v>35</v>
      </c>
      <c r="I10" s="95"/>
      <c r="J10" s="94" t="s">
        <v>3</v>
      </c>
      <c r="K10" s="95"/>
      <c r="L10" s="94" t="s">
        <v>1</v>
      </c>
      <c r="M10" s="95"/>
    </row>
    <row r="11" spans="1:13" ht="19.5" customHeight="1" thickBot="1">
      <c r="A11" s="66"/>
      <c r="B11" s="10" t="s">
        <v>7</v>
      </c>
      <c r="C11" s="10" t="s">
        <v>7</v>
      </c>
      <c r="D11" s="107"/>
      <c r="E11" s="10" t="s">
        <v>7</v>
      </c>
      <c r="F11" s="10" t="s">
        <v>7</v>
      </c>
      <c r="G11" s="107"/>
      <c r="H11" s="11" t="s">
        <v>3</v>
      </c>
      <c r="I11" s="68" t="s">
        <v>4</v>
      </c>
      <c r="J11" s="11">
        <v>2005</v>
      </c>
      <c r="K11" s="11">
        <v>2006</v>
      </c>
      <c r="L11" s="11">
        <v>2005</v>
      </c>
      <c r="M11" s="11">
        <v>2006</v>
      </c>
    </row>
    <row r="12" spans="1:13" ht="19.5" customHeight="1" thickBot="1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1:13" ht="19.5" customHeight="1">
      <c r="A13" s="123" t="s">
        <v>10</v>
      </c>
      <c r="B13" s="71">
        <v>1184</v>
      </c>
      <c r="C13" s="124">
        <v>477</v>
      </c>
      <c r="D13" s="125">
        <f aca="true" t="shared" si="0" ref="D13:D31">(C13/B13)*100</f>
        <v>40.28716216216216</v>
      </c>
      <c r="E13" s="71">
        <v>1416</v>
      </c>
      <c r="F13" s="71">
        <v>732</v>
      </c>
      <c r="G13" s="15">
        <f aca="true" t="shared" si="1" ref="G13:G31">(F13/E13)*100</f>
        <v>51.69491525423729</v>
      </c>
      <c r="H13" s="17">
        <f aca="true" t="shared" si="2" ref="H13:I28">(E13-B13)/B13*100</f>
        <v>19.594594594594593</v>
      </c>
      <c r="I13" s="17">
        <f t="shared" si="2"/>
        <v>53.459119496855344</v>
      </c>
      <c r="J13" s="18">
        <f>B13/B33*100</f>
        <v>0.010258565230481975</v>
      </c>
      <c r="K13" s="18">
        <f>E13/E33*100</f>
        <v>0.010074092244962368</v>
      </c>
      <c r="L13" s="19">
        <f>C13/C33*100</f>
        <v>0.005856605256211132</v>
      </c>
      <c r="M13" s="19">
        <f>F13/F33*100</f>
        <v>0.007511046471419134</v>
      </c>
    </row>
    <row r="14" spans="1:13" ht="19.5" customHeight="1">
      <c r="A14" s="77" t="s">
        <v>38</v>
      </c>
      <c r="B14" s="75">
        <v>21633</v>
      </c>
      <c r="C14" s="126">
        <v>16985</v>
      </c>
      <c r="D14" s="127">
        <f t="shared" si="0"/>
        <v>78.51430684602228</v>
      </c>
      <c r="E14" s="75">
        <v>0</v>
      </c>
      <c r="F14" s="75">
        <v>0</v>
      </c>
      <c r="G14" s="35" t="s">
        <v>44</v>
      </c>
      <c r="H14" s="34" t="s">
        <v>44</v>
      </c>
      <c r="I14" s="34" t="s">
        <v>44</v>
      </c>
      <c r="J14" s="26">
        <f>B14/B33*100</f>
        <v>0.18743542367484506</v>
      </c>
      <c r="K14" s="26" t="s">
        <v>44</v>
      </c>
      <c r="L14" s="27">
        <v>0.2</v>
      </c>
      <c r="M14" s="27" t="s">
        <v>44</v>
      </c>
    </row>
    <row r="15" spans="1:13" ht="19.5" customHeight="1">
      <c r="A15" s="77" t="s">
        <v>36</v>
      </c>
      <c r="B15" s="75">
        <v>597906</v>
      </c>
      <c r="C15" s="126">
        <v>502052</v>
      </c>
      <c r="D15" s="127">
        <f t="shared" si="0"/>
        <v>83.96838298996833</v>
      </c>
      <c r="E15" s="75">
        <v>692904</v>
      </c>
      <c r="F15" s="75">
        <v>523393</v>
      </c>
      <c r="G15" s="35">
        <f t="shared" si="1"/>
        <v>75.53614930784063</v>
      </c>
      <c r="H15" s="34">
        <f t="shared" si="2"/>
        <v>15.888450692918285</v>
      </c>
      <c r="I15" s="34">
        <f t="shared" si="2"/>
        <v>4.250754901882674</v>
      </c>
      <c r="J15" s="26">
        <f>B15/B33*100</f>
        <v>5.18045414079101</v>
      </c>
      <c r="K15" s="26">
        <f>E15/E33*100</f>
        <v>4.9296460543103136</v>
      </c>
      <c r="L15" s="27">
        <f>C15/C33*100</f>
        <v>6.164193673147404</v>
      </c>
      <c r="M15" s="27">
        <f>F15/F33*100</f>
        <v>5.3705316199664965</v>
      </c>
    </row>
    <row r="16" spans="1:13" ht="19.5" customHeight="1">
      <c r="A16" s="77" t="s">
        <v>39</v>
      </c>
      <c r="B16" s="75">
        <v>4522</v>
      </c>
      <c r="C16" s="126">
        <v>2445</v>
      </c>
      <c r="D16" s="127">
        <f t="shared" si="0"/>
        <v>54.068996019460414</v>
      </c>
      <c r="E16" s="75">
        <v>5528</v>
      </c>
      <c r="F16" s="75">
        <v>2729</v>
      </c>
      <c r="G16" s="35">
        <f t="shared" si="1"/>
        <v>49.36685962373372</v>
      </c>
      <c r="H16" s="34">
        <f t="shared" si="2"/>
        <v>22.246793454223795</v>
      </c>
      <c r="I16" s="34">
        <f t="shared" si="2"/>
        <v>11.615541922290388</v>
      </c>
      <c r="J16" s="26">
        <f>B16/B33*100</f>
        <v>0.03918009457114822</v>
      </c>
      <c r="K16" s="26">
        <f>E16/E33*100</f>
        <v>0.03932880079812992</v>
      </c>
      <c r="L16" s="27">
        <f>C16/C33*100</f>
        <v>0.030019706187497313</v>
      </c>
      <c r="M16" s="27">
        <f>F16/F33*100</f>
        <v>0.028002248388665052</v>
      </c>
    </row>
    <row r="17" spans="1:13" ht="19.5" customHeight="1">
      <c r="A17" s="77" t="s">
        <v>17</v>
      </c>
      <c r="B17" s="75">
        <v>2513549</v>
      </c>
      <c r="C17" s="126">
        <v>1846484</v>
      </c>
      <c r="D17" s="127">
        <f t="shared" si="0"/>
        <v>73.46122952049075</v>
      </c>
      <c r="E17" s="75">
        <v>3953683</v>
      </c>
      <c r="F17" s="75">
        <v>2802609</v>
      </c>
      <c r="G17" s="35">
        <f t="shared" si="1"/>
        <v>70.8860320870439</v>
      </c>
      <c r="H17" s="34">
        <f t="shared" si="2"/>
        <v>57.29484485880323</v>
      </c>
      <c r="I17" s="34">
        <f t="shared" si="2"/>
        <v>51.780844025726736</v>
      </c>
      <c r="J17" s="26">
        <f>B17/B33*100</f>
        <v>21.778214845027648</v>
      </c>
      <c r="K17" s="26">
        <f>E17/E33*100</f>
        <v>28.128366701510977</v>
      </c>
      <c r="L17" s="27">
        <f>C17/C33*100</f>
        <v>22.671127672766787</v>
      </c>
      <c r="M17" s="27">
        <f>F17/F33*100</f>
        <v>28.757549781717906</v>
      </c>
    </row>
    <row r="18" spans="1:13" ht="19.5" customHeight="1">
      <c r="A18" s="77" t="s">
        <v>40</v>
      </c>
      <c r="B18" s="75">
        <v>1159</v>
      </c>
      <c r="C18" s="126">
        <v>531</v>
      </c>
      <c r="D18" s="127">
        <f t="shared" si="0"/>
        <v>45.81535806729939</v>
      </c>
      <c r="E18" s="75">
        <v>179</v>
      </c>
      <c r="F18" s="75">
        <v>92</v>
      </c>
      <c r="G18" s="35">
        <f t="shared" si="1"/>
        <v>51.39664804469274</v>
      </c>
      <c r="H18" s="34">
        <f t="shared" si="2"/>
        <v>-84.55565142364107</v>
      </c>
      <c r="I18" s="34">
        <f t="shared" si="2"/>
        <v>-82.67419962335217</v>
      </c>
      <c r="J18" s="26">
        <f>B18/B33*100</f>
        <v>0.010041957011932947</v>
      </c>
      <c r="K18" s="26">
        <f>E18/E33*100</f>
        <v>0.0012734904744691128</v>
      </c>
      <c r="L18" s="27">
        <f>C18/C33*100</f>
        <v>0.006519617172008619</v>
      </c>
      <c r="M18" s="27">
        <f>F18/F33*100</f>
        <v>0.0009440113051510388</v>
      </c>
    </row>
    <row r="19" spans="1:13" ht="19.5" customHeight="1">
      <c r="A19" s="77" t="s">
        <v>11</v>
      </c>
      <c r="B19" s="74">
        <v>15223</v>
      </c>
      <c r="C19" s="128">
        <v>7472</v>
      </c>
      <c r="D19" s="127">
        <f t="shared" si="0"/>
        <v>49.083623464494515</v>
      </c>
      <c r="E19" s="75">
        <v>13349</v>
      </c>
      <c r="F19" s="75">
        <v>7330</v>
      </c>
      <c r="G19" s="35">
        <f t="shared" si="1"/>
        <v>54.91048018578171</v>
      </c>
      <c r="H19" s="34">
        <f t="shared" si="2"/>
        <v>-12.3103199106615</v>
      </c>
      <c r="I19" s="34">
        <f t="shared" si="2"/>
        <v>-1.9004282655246254</v>
      </c>
      <c r="J19" s="129">
        <f>B19/B33*100</f>
        <v>0.13189707643887424</v>
      </c>
      <c r="K19" s="26">
        <f>E19/E33*100</f>
        <v>0.09497108571892841</v>
      </c>
      <c r="L19" s="27">
        <f>C19/C33*100</f>
        <v>0.09174120434886705</v>
      </c>
      <c r="M19" s="27">
        <v>0.07</v>
      </c>
    </row>
    <row r="20" spans="1:13" ht="19.5" customHeight="1">
      <c r="A20" s="77" t="s">
        <v>28</v>
      </c>
      <c r="B20" s="75">
        <v>51139</v>
      </c>
      <c r="C20" s="126">
        <v>21734</v>
      </c>
      <c r="D20" s="127">
        <f t="shared" si="0"/>
        <v>42.499853340894425</v>
      </c>
      <c r="E20" s="75">
        <v>133947</v>
      </c>
      <c r="F20" s="75">
        <v>60529</v>
      </c>
      <c r="G20" s="35">
        <f t="shared" si="1"/>
        <v>45.188768692094634</v>
      </c>
      <c r="H20" s="34">
        <f t="shared" si="2"/>
        <v>161.9272961927296</v>
      </c>
      <c r="I20" s="34">
        <f t="shared" si="2"/>
        <v>178.4991257936873</v>
      </c>
      <c r="J20" s="26">
        <f>B20/B33*100</f>
        <v>0.44308510753515007</v>
      </c>
      <c r="K20" s="26">
        <f>E20/E33*100</f>
        <v>0.9529621708587389</v>
      </c>
      <c r="L20" s="27">
        <f>C20/C33*100</f>
        <v>0.2668500181100477</v>
      </c>
      <c r="M20" s="27">
        <f>F20/F33*100</f>
        <v>0.6210876118422524</v>
      </c>
    </row>
    <row r="21" spans="1:13" ht="19.5" customHeight="1">
      <c r="A21" s="77" t="s">
        <v>12</v>
      </c>
      <c r="B21" s="75">
        <v>39953</v>
      </c>
      <c r="C21" s="126">
        <v>14518</v>
      </c>
      <c r="D21" s="127">
        <f t="shared" si="0"/>
        <v>36.33769679373264</v>
      </c>
      <c r="E21" s="75">
        <v>40390</v>
      </c>
      <c r="F21" s="75">
        <v>16050</v>
      </c>
      <c r="G21" s="35">
        <f t="shared" si="1"/>
        <v>39.73755880168358</v>
      </c>
      <c r="H21" s="34">
        <f t="shared" si="2"/>
        <v>1.0937851976071884</v>
      </c>
      <c r="I21" s="34">
        <f t="shared" si="2"/>
        <v>10.55241768838683</v>
      </c>
      <c r="J21" s="26">
        <f>B21/B33*100</f>
        <v>0.3461659262275729</v>
      </c>
      <c r="K21" s="26">
        <f>E21/E33*100</f>
        <v>0.28735352102685735</v>
      </c>
      <c r="L21" s="27">
        <f>C21/C33*100</f>
        <v>0.17825198136199838</v>
      </c>
      <c r="M21" s="27">
        <f>F21/F33*100</f>
        <v>0.16468892877906707</v>
      </c>
    </row>
    <row r="22" spans="1:13" ht="19.5" customHeight="1">
      <c r="A22" s="77" t="s">
        <v>41</v>
      </c>
      <c r="B22" s="75">
        <v>6090</v>
      </c>
      <c r="C22" s="126">
        <v>2527</v>
      </c>
      <c r="D22" s="127">
        <f t="shared" si="0"/>
        <v>41.49425287356322</v>
      </c>
      <c r="E22" s="75">
        <v>5561</v>
      </c>
      <c r="F22" s="75">
        <v>3305</v>
      </c>
      <c r="G22" s="35">
        <f t="shared" si="1"/>
        <v>59.4317568782593</v>
      </c>
      <c r="H22" s="34">
        <f t="shared" si="2"/>
        <v>-8.686371100164203</v>
      </c>
      <c r="I22" s="34">
        <f t="shared" si="2"/>
        <v>30.78749505342303</v>
      </c>
      <c r="J22" s="26">
        <f>B22/B33*100</f>
        <v>0.05276576203854327</v>
      </c>
      <c r="K22" s="26">
        <f>E22/E33*100</f>
        <v>0.0395635783716354</v>
      </c>
      <c r="L22" s="27">
        <f>C22/C33*100</f>
        <v>0.03102650205963424</v>
      </c>
      <c r="M22" s="27">
        <f>F22/F33*100</f>
        <v>0.03391258003830634</v>
      </c>
    </row>
    <row r="23" spans="1:13" ht="19.5" customHeight="1">
      <c r="A23" s="77" t="s">
        <v>23</v>
      </c>
      <c r="B23" s="75">
        <v>9085</v>
      </c>
      <c r="C23" s="126">
        <v>5312</v>
      </c>
      <c r="D23" s="127">
        <f t="shared" si="0"/>
        <v>58.470005503577326</v>
      </c>
      <c r="E23" s="75">
        <v>8229</v>
      </c>
      <c r="F23" s="75">
        <v>4900</v>
      </c>
      <c r="G23" s="35">
        <f t="shared" si="1"/>
        <v>59.5455097824766</v>
      </c>
      <c r="H23" s="34">
        <f t="shared" si="2"/>
        <v>-9.422124380847551</v>
      </c>
      <c r="I23" s="34">
        <f t="shared" si="2"/>
        <v>-7.756024096385543</v>
      </c>
      <c r="J23" s="26">
        <f>B23/B33*100</f>
        <v>0.07871542662071684</v>
      </c>
      <c r="K23" s="26">
        <f>E23/E33*100</f>
        <v>0.05854498946595714</v>
      </c>
      <c r="L23" s="27">
        <f>C23/C33*100</f>
        <v>0.06522072771696757</v>
      </c>
      <c r="M23" s="27">
        <f>F23/F33*100</f>
        <v>0.050278862991740114</v>
      </c>
    </row>
    <row r="24" spans="1:13" ht="19.5" customHeight="1">
      <c r="A24" s="77" t="s">
        <v>13</v>
      </c>
      <c r="B24" s="130">
        <v>79918</v>
      </c>
      <c r="C24" s="131">
        <v>46170</v>
      </c>
      <c r="D24" s="127">
        <f t="shared" si="0"/>
        <v>57.77171600890914</v>
      </c>
      <c r="E24" s="75">
        <v>86276</v>
      </c>
      <c r="F24" s="75">
        <v>63152</v>
      </c>
      <c r="G24" s="132">
        <f>(F24/E24)*100</f>
        <v>73.197644767954</v>
      </c>
      <c r="H24" s="34">
        <f t="shared" si="2"/>
        <v>7.955654545909558</v>
      </c>
      <c r="I24" s="34">
        <f t="shared" si="2"/>
        <v>36.7814598223955</v>
      </c>
      <c r="J24" s="26">
        <f>B24/B33*100</f>
        <v>0.6924358244000494</v>
      </c>
      <c r="K24" s="27">
        <f>E24/E33*100</f>
        <v>0.6138081797502635</v>
      </c>
      <c r="L24" s="27">
        <f>C24/C33*100</f>
        <v>0.5668751880068512</v>
      </c>
      <c r="M24" s="27">
        <f>F24/F33*100</f>
        <v>0.6480021950315044</v>
      </c>
    </row>
    <row r="25" spans="1:13" ht="19.5" customHeight="1">
      <c r="A25" s="77" t="s">
        <v>37</v>
      </c>
      <c r="B25" s="130">
        <v>0</v>
      </c>
      <c r="C25" s="131">
        <v>0</v>
      </c>
      <c r="D25" s="127" t="s">
        <v>44</v>
      </c>
      <c r="E25" s="75">
        <v>10195</v>
      </c>
      <c r="F25" s="75">
        <v>5151</v>
      </c>
      <c r="G25" s="35">
        <f t="shared" si="1"/>
        <v>50.524767042667975</v>
      </c>
      <c r="H25" s="34" t="s">
        <v>44</v>
      </c>
      <c r="I25" s="34" t="s">
        <v>44</v>
      </c>
      <c r="J25" s="26" t="s">
        <v>44</v>
      </c>
      <c r="K25" s="26">
        <f>E25/E33*100</f>
        <v>0.07253204126934416</v>
      </c>
      <c r="L25" s="27" t="s">
        <v>44</v>
      </c>
      <c r="M25" s="27">
        <f>F25/F33*100</f>
        <v>0.05285437209601088</v>
      </c>
    </row>
    <row r="26" spans="1:13" ht="19.5" customHeight="1">
      <c r="A26" s="77" t="s">
        <v>14</v>
      </c>
      <c r="B26" s="75">
        <v>4743910</v>
      </c>
      <c r="C26" s="126">
        <v>3268344</v>
      </c>
      <c r="D26" s="127">
        <f t="shared" si="0"/>
        <v>68.89557348263352</v>
      </c>
      <c r="E26" s="75">
        <v>6014670</v>
      </c>
      <c r="F26" s="75">
        <v>4268204</v>
      </c>
      <c r="G26" s="35">
        <f t="shared" si="1"/>
        <v>70.96322824028583</v>
      </c>
      <c r="H26" s="34">
        <f t="shared" si="2"/>
        <v>26.78718609754401</v>
      </c>
      <c r="I26" s="34">
        <f t="shared" si="2"/>
        <v>30.592250999282815</v>
      </c>
      <c r="J26" s="26">
        <f>B26/B33*100</f>
        <v>41.10279576227681</v>
      </c>
      <c r="K26" s="26">
        <f>E26/E33*100</f>
        <v>42.79120084958178</v>
      </c>
      <c r="L26" s="27">
        <f>C26/C33*100</f>
        <v>40.12872253565224</v>
      </c>
      <c r="M26" s="27">
        <f>F26/F33*100</f>
        <v>43.79600900750961</v>
      </c>
    </row>
    <row r="27" spans="1:13" ht="19.5" customHeight="1">
      <c r="A27" s="77" t="s">
        <v>42</v>
      </c>
      <c r="B27" s="75">
        <v>0</v>
      </c>
      <c r="C27" s="126">
        <v>0</v>
      </c>
      <c r="D27" s="127" t="s">
        <v>44</v>
      </c>
      <c r="E27" s="74">
        <v>2946</v>
      </c>
      <c r="F27" s="74">
        <v>1640</v>
      </c>
      <c r="G27" s="35">
        <f t="shared" si="1"/>
        <v>55.66870332654447</v>
      </c>
      <c r="H27" s="34" t="s">
        <v>44</v>
      </c>
      <c r="I27" s="34" t="s">
        <v>44</v>
      </c>
      <c r="J27" s="26" t="s">
        <v>44</v>
      </c>
      <c r="K27" s="26">
        <f>E27/E33*100</f>
        <v>0.020959234289307297</v>
      </c>
      <c r="L27" s="27" t="s">
        <v>44</v>
      </c>
      <c r="M27" s="27">
        <f>F27/F33*100</f>
        <v>0.016828027613561995</v>
      </c>
    </row>
    <row r="28" spans="1:13" ht="19.5" customHeight="1">
      <c r="A28" s="77" t="s">
        <v>15</v>
      </c>
      <c r="B28" s="75">
        <v>54408</v>
      </c>
      <c r="C28" s="126">
        <v>32703</v>
      </c>
      <c r="D28" s="127">
        <f t="shared" si="0"/>
        <v>60.106969563299515</v>
      </c>
      <c r="E28" s="75">
        <v>79973</v>
      </c>
      <c r="F28" s="75">
        <v>47976</v>
      </c>
      <c r="G28" s="35">
        <f t="shared" si="1"/>
        <v>59.99024670826404</v>
      </c>
      <c r="H28" s="34">
        <f t="shared" si="2"/>
        <v>46.98757535656521</v>
      </c>
      <c r="I28" s="34">
        <f t="shared" si="2"/>
        <v>46.70213741858545</v>
      </c>
      <c r="J28" s="26">
        <f>B28/B33*100</f>
        <v>0.471408798192621</v>
      </c>
      <c r="K28" s="26">
        <f>E28/E33*100</f>
        <v>0.5689656632107171</v>
      </c>
      <c r="L28" s="27">
        <f>C28/C33*100</f>
        <v>0.40152738300602236</v>
      </c>
      <c r="M28" s="27">
        <f>F28/F33*100</f>
        <v>0.49228137365137214</v>
      </c>
    </row>
    <row r="29" spans="1:13" ht="19.5" customHeight="1">
      <c r="A29" s="77" t="s">
        <v>16</v>
      </c>
      <c r="B29" s="75">
        <v>43289</v>
      </c>
      <c r="C29" s="126">
        <v>27029</v>
      </c>
      <c r="D29" s="127">
        <f t="shared" si="0"/>
        <v>62.43849476772391</v>
      </c>
      <c r="E29" s="75">
        <v>52886</v>
      </c>
      <c r="F29" s="75">
        <v>35763</v>
      </c>
      <c r="G29" s="35">
        <f t="shared" si="1"/>
        <v>67.62281133003063</v>
      </c>
      <c r="H29" s="34">
        <f>(E29-B29)/B29*100</f>
        <v>22.16960428746333</v>
      </c>
      <c r="I29" s="34">
        <f>(F29-C29)/C29*100</f>
        <v>32.31344111879832</v>
      </c>
      <c r="J29" s="26">
        <f>B29/B33*100</f>
        <v>0.37507012691075525</v>
      </c>
      <c r="K29" s="26">
        <f>E29/E33*100</f>
        <v>0.3762559621942654</v>
      </c>
      <c r="L29" s="27">
        <f>C29/C33*100</f>
        <v>0.3318620198535235</v>
      </c>
      <c r="M29" s="27">
        <f>F29/F33*100</f>
        <v>0.3669638728925717</v>
      </c>
    </row>
    <row r="30" spans="1:13" ht="19.5" customHeight="1">
      <c r="A30" s="77" t="s">
        <v>43</v>
      </c>
      <c r="B30" s="130" t="s">
        <v>44</v>
      </c>
      <c r="C30" s="131" t="s">
        <v>44</v>
      </c>
      <c r="D30" s="127" t="s">
        <v>44</v>
      </c>
      <c r="E30" s="75">
        <v>3744</v>
      </c>
      <c r="F30" s="75">
        <v>1732</v>
      </c>
      <c r="G30" s="35">
        <f t="shared" si="1"/>
        <v>46.26068376068376</v>
      </c>
      <c r="H30" s="34" t="s">
        <v>44</v>
      </c>
      <c r="I30" s="34" t="s">
        <v>44</v>
      </c>
      <c r="J30" s="26" t="s">
        <v>44</v>
      </c>
      <c r="K30" s="26">
        <f>E30/E33*100</f>
        <v>0.026636582884985244</v>
      </c>
      <c r="L30" s="27" t="s">
        <v>44</v>
      </c>
      <c r="M30" s="27">
        <f>F30/F33*100</f>
        <v>0.017772038918713033</v>
      </c>
    </row>
    <row r="31" spans="1:13" ht="19.5" customHeight="1" thickBot="1">
      <c r="A31" s="133" t="s">
        <v>29</v>
      </c>
      <c r="B31" s="79">
        <v>3358607</v>
      </c>
      <c r="C31" s="134">
        <v>2349867</v>
      </c>
      <c r="D31" s="135">
        <f t="shared" si="0"/>
        <v>69.96552439746597</v>
      </c>
      <c r="E31" s="79">
        <v>2949981</v>
      </c>
      <c r="F31" s="79">
        <v>1900359</v>
      </c>
      <c r="G31" s="81">
        <f t="shared" si="1"/>
        <v>64.41936405692104</v>
      </c>
      <c r="H31" s="40">
        <f>(E31-B31)/B31*100</f>
        <v>-12.16653213668643</v>
      </c>
      <c r="I31" s="40">
        <f>(F31-C31)/C31*100</f>
        <v>-19.129082624676204</v>
      </c>
      <c r="J31" s="41">
        <f>B31/B33*100</f>
        <v>29.100075163051837</v>
      </c>
      <c r="K31" s="41">
        <f>E31/E33*100</f>
        <v>20.98755700203837</v>
      </c>
      <c r="L31" s="42">
        <f>C31/C33*100</f>
        <v>28.851663361838753</v>
      </c>
      <c r="M31" s="42">
        <f>F31/F33*100</f>
        <v>19.499569346146988</v>
      </c>
    </row>
    <row r="32" spans="1:13" s="2" customFormat="1" ht="19.5" customHeight="1" thickBot="1">
      <c r="A32" s="82"/>
      <c r="B32" s="83"/>
      <c r="C32" s="83"/>
      <c r="D32" s="85"/>
      <c r="E32" s="83"/>
      <c r="F32" s="83"/>
      <c r="G32" s="47"/>
      <c r="H32" s="47"/>
      <c r="I32" s="47"/>
      <c r="J32" s="48"/>
      <c r="K32" s="49"/>
      <c r="L32" s="50"/>
      <c r="M32" s="51"/>
    </row>
    <row r="33" spans="1:13" s="2" customFormat="1" ht="19.5" customHeight="1" thickBot="1">
      <c r="A33" s="52" t="s">
        <v>8</v>
      </c>
      <c r="B33" s="53">
        <f>SUM(B13:B31)</f>
        <v>11541575</v>
      </c>
      <c r="C33" s="53">
        <f>SUM(C13:C31)</f>
        <v>8144650</v>
      </c>
      <c r="D33" s="54">
        <f>(C33/B33)*100</f>
        <v>70.5679250882137</v>
      </c>
      <c r="E33" s="55">
        <f>SUM(E13:E31)</f>
        <v>14055857</v>
      </c>
      <c r="F33" s="55">
        <f>SUM(F13:F31)</f>
        <v>9745646</v>
      </c>
      <c r="G33" s="54">
        <f>(F33/E33)*100</f>
        <v>69.33512485222353</v>
      </c>
      <c r="H33" s="56">
        <f>(E33-B33)/B33*100</f>
        <v>21.78456579799551</v>
      </c>
      <c r="I33" s="56">
        <f>(F33-C33)/C33*100</f>
        <v>19.657026391557647</v>
      </c>
      <c r="J33" s="57">
        <f>B33/B33*100</f>
        <v>100</v>
      </c>
      <c r="K33" s="58">
        <f>E33/E33*100</f>
        <v>100</v>
      </c>
      <c r="L33" s="57">
        <f>C33/C33*100</f>
        <v>100</v>
      </c>
      <c r="M33" s="57">
        <f>F33/F33*100</f>
        <v>100</v>
      </c>
    </row>
    <row r="34" spans="1:13" s="2" customFormat="1" ht="19.5" customHeight="1">
      <c r="A34" s="113" t="s">
        <v>51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s="2" customFormat="1" ht="19.5" customHeight="1">
      <c r="A35" s="136" t="s">
        <v>30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</row>
    <row r="36" spans="1:13" s="2" customFormat="1" ht="19.5" customHeight="1">
      <c r="A36" s="122" t="s">
        <v>45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13" s="2" customFormat="1" ht="19.5" customHeight="1">
      <c r="A37" s="60" t="s">
        <v>46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s="2" customFormat="1" ht="19.5" customHeight="1">
      <c r="A38" s="60"/>
      <c r="B38" s="61"/>
      <c r="C38" s="62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s="2" customFormat="1" ht="19.5" customHeight="1">
      <c r="A39" s="60"/>
      <c r="B39" s="61"/>
      <c r="C39" s="62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 s="2" customFormat="1" ht="19.5" customHeight="1">
      <c r="A40" s="117" t="s">
        <v>31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1:13" ht="19.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9.5" customHeight="1" thickBot="1">
      <c r="A42" s="63"/>
      <c r="B42" s="118" t="s">
        <v>52</v>
      </c>
      <c r="C42" s="119"/>
      <c r="D42" s="120"/>
      <c r="E42" s="121" t="s">
        <v>50</v>
      </c>
      <c r="F42" s="119"/>
      <c r="G42" s="120"/>
      <c r="H42" s="105" t="s">
        <v>20</v>
      </c>
      <c r="I42" s="104"/>
      <c r="J42" s="105" t="s">
        <v>21</v>
      </c>
      <c r="K42" s="112"/>
      <c r="L42" s="112"/>
      <c r="M42" s="95"/>
    </row>
    <row r="43" spans="1:13" ht="19.5" customHeight="1" thickBot="1">
      <c r="A43" s="6" t="s">
        <v>5</v>
      </c>
      <c r="B43" s="64" t="s">
        <v>0</v>
      </c>
      <c r="C43" s="65" t="s">
        <v>1</v>
      </c>
      <c r="D43" s="106" t="s">
        <v>2</v>
      </c>
      <c r="E43" s="65" t="s">
        <v>0</v>
      </c>
      <c r="F43" s="65" t="s">
        <v>1</v>
      </c>
      <c r="G43" s="106" t="s">
        <v>2</v>
      </c>
      <c r="H43" s="94" t="s">
        <v>35</v>
      </c>
      <c r="I43" s="104"/>
      <c r="J43" s="105" t="s">
        <v>3</v>
      </c>
      <c r="K43" s="95"/>
      <c r="L43" s="94" t="s">
        <v>1</v>
      </c>
      <c r="M43" s="95"/>
    </row>
    <row r="44" spans="1:13" ht="19.5" customHeight="1" thickBot="1">
      <c r="A44" s="66"/>
      <c r="B44" s="10" t="s">
        <v>7</v>
      </c>
      <c r="C44" s="67" t="s">
        <v>7</v>
      </c>
      <c r="D44" s="107"/>
      <c r="E44" s="67" t="s">
        <v>7</v>
      </c>
      <c r="F44" s="67" t="s">
        <v>7</v>
      </c>
      <c r="G44" s="107"/>
      <c r="H44" s="68" t="s">
        <v>3</v>
      </c>
      <c r="I44" s="68" t="s">
        <v>4</v>
      </c>
      <c r="J44" s="5">
        <v>2005</v>
      </c>
      <c r="K44" s="5">
        <v>2006</v>
      </c>
      <c r="L44" s="5">
        <v>2005</v>
      </c>
      <c r="M44" s="5">
        <v>2006</v>
      </c>
    </row>
    <row r="45" spans="1:13" ht="19.5" customHeight="1" thickBot="1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6"/>
    </row>
    <row r="46" spans="1:13" ht="19.5" customHeight="1">
      <c r="A46" s="137" t="s">
        <v>36</v>
      </c>
      <c r="B46" s="70">
        <v>214765</v>
      </c>
      <c r="C46" s="70">
        <v>176213</v>
      </c>
      <c r="D46" s="15">
        <f aca="true" t="shared" si="3" ref="D46:D52">(C46/B46)*100</f>
        <v>82.04921658557028</v>
      </c>
      <c r="E46" s="138">
        <v>161158</v>
      </c>
      <c r="F46" s="138">
        <v>131475</v>
      </c>
      <c r="G46" s="15">
        <f aca="true" t="shared" si="4" ref="G46:G52">F46/E46*100</f>
        <v>81.5814294046836</v>
      </c>
      <c r="H46" s="17">
        <f aca="true" t="shared" si="5" ref="H46:I48">(E46-B46)/B46*100</f>
        <v>-24.96077107536144</v>
      </c>
      <c r="I46" s="17">
        <f t="shared" si="5"/>
        <v>-25.388592215103312</v>
      </c>
      <c r="J46" s="19">
        <f>B46/B54*100</f>
        <v>2.5124634636115997</v>
      </c>
      <c r="K46" s="19">
        <f>E46/E54*100</f>
        <v>1.9722653172790867</v>
      </c>
      <c r="L46" s="19">
        <f>C46/C54*100</f>
        <v>2.6336430400580135</v>
      </c>
      <c r="M46" s="19">
        <v>2.08</v>
      </c>
    </row>
    <row r="47" spans="1:13" ht="19.5" customHeight="1">
      <c r="A47" s="139" t="s">
        <v>17</v>
      </c>
      <c r="B47" s="74">
        <v>180475</v>
      </c>
      <c r="C47" s="74">
        <v>130877</v>
      </c>
      <c r="D47" s="35">
        <f t="shared" si="3"/>
        <v>72.51807729602437</v>
      </c>
      <c r="E47" s="140">
        <v>386800</v>
      </c>
      <c r="F47" s="140">
        <v>262909</v>
      </c>
      <c r="G47" s="35">
        <f t="shared" si="4"/>
        <v>67.97026887280249</v>
      </c>
      <c r="H47" s="34">
        <f t="shared" si="5"/>
        <v>114.3233134783211</v>
      </c>
      <c r="I47" s="34">
        <f t="shared" si="5"/>
        <v>100.88250800369813</v>
      </c>
      <c r="J47" s="27">
        <f>B47/B54*100</f>
        <v>2.111316292670144</v>
      </c>
      <c r="K47" s="27">
        <v>4.74</v>
      </c>
      <c r="L47" s="27">
        <f>C47/C54*100</f>
        <v>1.9560605639406436</v>
      </c>
      <c r="M47" s="27">
        <f>F47/F54*100</f>
        <v>4.170267344799669</v>
      </c>
    </row>
    <row r="48" spans="1:13" ht="19.5" customHeight="1">
      <c r="A48" s="139" t="s">
        <v>11</v>
      </c>
      <c r="B48" s="74">
        <v>2854</v>
      </c>
      <c r="C48" s="74">
        <v>1292</v>
      </c>
      <c r="D48" s="35">
        <f t="shared" si="3"/>
        <v>45.2697967764541</v>
      </c>
      <c r="E48" s="140">
        <v>4356</v>
      </c>
      <c r="F48" s="140">
        <v>2971</v>
      </c>
      <c r="G48" s="35">
        <f t="shared" si="4"/>
        <v>68.20477502295684</v>
      </c>
      <c r="H48" s="34">
        <f t="shared" si="5"/>
        <v>52.62789067974772</v>
      </c>
      <c r="I48" s="34">
        <f t="shared" si="5"/>
        <v>129.95356037151703</v>
      </c>
      <c r="J48" s="27">
        <f>B48/B54*100</f>
        <v>0.03338798558958632</v>
      </c>
      <c r="K48" s="27">
        <f>E48/E54*100</f>
        <v>0.05330909866136154</v>
      </c>
      <c r="L48" s="27">
        <f>C48/C54*100</f>
        <v>0.019309964689069214</v>
      </c>
      <c r="M48" s="27">
        <f>F48/F54*100</f>
        <v>0.047126056093172226</v>
      </c>
    </row>
    <row r="49" spans="1:13" ht="19.5" customHeight="1">
      <c r="A49" s="139" t="s">
        <v>13</v>
      </c>
      <c r="B49" s="130">
        <v>0</v>
      </c>
      <c r="C49" s="130">
        <v>0</v>
      </c>
      <c r="D49" s="35" t="s">
        <v>44</v>
      </c>
      <c r="E49" s="140">
        <v>2678</v>
      </c>
      <c r="F49" s="140">
        <v>1771</v>
      </c>
      <c r="G49" s="35">
        <f t="shared" si="4"/>
        <v>66.13144137415982</v>
      </c>
      <c r="H49" s="34" t="s">
        <v>44</v>
      </c>
      <c r="I49" s="34" t="s">
        <v>44</v>
      </c>
      <c r="J49" s="27" t="s">
        <v>44</v>
      </c>
      <c r="K49" s="27">
        <f>E49/E54*100</f>
        <v>0.03277359187675073</v>
      </c>
      <c r="L49" s="27" t="s">
        <v>44</v>
      </c>
      <c r="M49" s="27">
        <f>F49/F54*100</f>
        <v>0.02809163424470145</v>
      </c>
    </row>
    <row r="50" spans="1:13" ht="19.5" customHeight="1">
      <c r="A50" s="28" t="s">
        <v>37</v>
      </c>
      <c r="B50" s="141">
        <v>4469</v>
      </c>
      <c r="C50" s="140">
        <v>2493</v>
      </c>
      <c r="D50" s="35">
        <f t="shared" si="3"/>
        <v>55.78429178787201</v>
      </c>
      <c r="E50" s="140">
        <v>7704</v>
      </c>
      <c r="F50" s="140">
        <v>4239</v>
      </c>
      <c r="G50" s="35">
        <f t="shared" si="4"/>
        <v>55.023364485981304</v>
      </c>
      <c r="H50" s="34">
        <f aca="true" t="shared" si="6" ref="H50:I52">(E50-B50)/B50*100</f>
        <v>72.3875587379727</v>
      </c>
      <c r="I50" s="34">
        <f t="shared" si="6"/>
        <v>70.03610108303249</v>
      </c>
      <c r="J50" s="27">
        <f>B50/B54*100</f>
        <v>0.0522813271197832</v>
      </c>
      <c r="K50" s="27">
        <v>0.1</v>
      </c>
      <c r="L50" s="27">
        <f>C50/C54*100</f>
        <v>0.03725986220576591</v>
      </c>
      <c r="M50" s="27">
        <f>F50/F54*100</f>
        <v>0.06723909517972301</v>
      </c>
    </row>
    <row r="51" spans="1:13" ht="19.5" customHeight="1">
      <c r="A51" s="28" t="s">
        <v>14</v>
      </c>
      <c r="B51" s="141">
        <v>1420055</v>
      </c>
      <c r="C51" s="140">
        <v>1057172</v>
      </c>
      <c r="D51" s="35">
        <f t="shared" si="3"/>
        <v>74.44584892838658</v>
      </c>
      <c r="E51" s="140">
        <v>1796249</v>
      </c>
      <c r="F51" s="140">
        <v>1408292</v>
      </c>
      <c r="G51" s="35">
        <f t="shared" si="4"/>
        <v>78.40182513671546</v>
      </c>
      <c r="H51" s="34">
        <f t="shared" si="6"/>
        <v>26.491509131688563</v>
      </c>
      <c r="I51" s="34">
        <f t="shared" si="6"/>
        <v>33.213138448615744</v>
      </c>
      <c r="J51" s="27">
        <v>16.62</v>
      </c>
      <c r="K51" s="27">
        <f>E51/E54*100</f>
        <v>21.982648108671256</v>
      </c>
      <c r="L51" s="27">
        <f>C51/C54*100</f>
        <v>15.800273986279164</v>
      </c>
      <c r="M51" s="27">
        <f>F51/F54*100</f>
        <v>22.338353344855502</v>
      </c>
    </row>
    <row r="52" spans="1:13" ht="19.5" customHeight="1" thickBot="1">
      <c r="A52" s="142" t="s">
        <v>6</v>
      </c>
      <c r="B52" s="143">
        <v>6725367</v>
      </c>
      <c r="C52" s="144">
        <v>5322799</v>
      </c>
      <c r="D52" s="81">
        <f t="shared" si="3"/>
        <v>79.14510836360306</v>
      </c>
      <c r="E52" s="144">
        <v>5812268</v>
      </c>
      <c r="F52" s="144">
        <v>4492711</v>
      </c>
      <c r="G52" s="81">
        <f t="shared" si="4"/>
        <v>77.2970379204813</v>
      </c>
      <c r="H52" s="40">
        <f t="shared" si="6"/>
        <v>-13.57693937000018</v>
      </c>
      <c r="I52" s="40">
        <f t="shared" si="6"/>
        <v>-15.59495295614206</v>
      </c>
      <c r="J52" s="42">
        <f>B52/B54*100</f>
        <v>78.67780535412732</v>
      </c>
      <c r="K52" s="42">
        <f>E52/E54*100</f>
        <v>71.13103036232197</v>
      </c>
      <c r="L52" s="42">
        <f>C52/C54*100</f>
        <v>79.55345258282735</v>
      </c>
      <c r="M52" s="42">
        <f>F52/F54*100</f>
        <v>71.26346368105415</v>
      </c>
    </row>
    <row r="53" spans="1:13" ht="19.5" customHeight="1" thickBot="1">
      <c r="A53" s="82"/>
      <c r="B53" s="145"/>
      <c r="C53" s="146"/>
      <c r="D53" s="85"/>
      <c r="E53" s="146"/>
      <c r="F53" s="146"/>
      <c r="G53" s="85"/>
      <c r="H53" s="86"/>
      <c r="I53" s="86"/>
      <c r="J53" s="50"/>
      <c r="K53" s="50"/>
      <c r="L53" s="50"/>
      <c r="M53" s="51"/>
    </row>
    <row r="54" spans="1:13" ht="19.5" customHeight="1" thickBot="1">
      <c r="A54" s="52" t="s">
        <v>8</v>
      </c>
      <c r="B54" s="44">
        <f>SUM(B46:B52)</f>
        <v>8547985</v>
      </c>
      <c r="C54" s="87">
        <f>SUM(C46:C52)</f>
        <v>6690846</v>
      </c>
      <c r="D54" s="45">
        <f>(C54/B54)*100</f>
        <v>78.27395579192056</v>
      </c>
      <c r="E54" s="55">
        <f>SUM(E46:E52)</f>
        <v>8171213</v>
      </c>
      <c r="F54" s="55">
        <f>SUM(F46:F52)</f>
        <v>6304368</v>
      </c>
      <c r="G54" s="54">
        <f>F54/E54*100</f>
        <v>77.15339203616402</v>
      </c>
      <c r="H54" s="88">
        <f>(E54-B54)/B54*100</f>
        <v>-4.407728839018786</v>
      </c>
      <c r="I54" s="89">
        <f>(F54-C54)/C54*100</f>
        <v>-5.776220226859205</v>
      </c>
      <c r="J54" s="147">
        <f>B54/B54*100</f>
        <v>100</v>
      </c>
      <c r="K54" s="57">
        <f>E54/E54*100</f>
        <v>100</v>
      </c>
      <c r="L54" s="147">
        <f>C54/C54*100</f>
        <v>100</v>
      </c>
      <c r="M54" s="57">
        <f>F54/F54*100</f>
        <v>100</v>
      </c>
    </row>
    <row r="55" spans="1:13" ht="19.5" customHeight="1">
      <c r="A55" s="113" t="s">
        <v>53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3" ht="19.5" customHeight="1">
      <c r="A56" s="148" t="s">
        <v>54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19.5" customHeight="1">
      <c r="A57" s="91" t="s">
        <v>55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3" ht="19.5" customHeight="1">
      <c r="A58" s="59"/>
      <c r="B58" s="59"/>
      <c r="C58" s="59"/>
      <c r="D58" s="59"/>
      <c r="E58" s="59"/>
      <c r="F58" s="3"/>
      <c r="G58" s="3"/>
      <c r="H58" s="3"/>
      <c r="I58" s="92"/>
      <c r="J58" s="3"/>
      <c r="K58" s="3"/>
      <c r="L58" s="3"/>
      <c r="M58" s="3"/>
    </row>
    <row r="59" spans="1:13" ht="19.5" customHeight="1">
      <c r="A59" s="3"/>
      <c r="B59" s="3"/>
      <c r="C59" s="3"/>
      <c r="D59" s="3"/>
      <c r="E59" s="3"/>
      <c r="F59" s="3"/>
      <c r="G59" s="3"/>
      <c r="H59" s="3" t="s">
        <v>9</v>
      </c>
      <c r="I59" s="3"/>
      <c r="J59" s="3"/>
      <c r="K59" s="3"/>
      <c r="L59" s="3"/>
      <c r="M59" s="3"/>
    </row>
  </sheetData>
  <mergeCells count="30">
    <mergeCell ref="L43:M43"/>
    <mergeCell ref="A45:M45"/>
    <mergeCell ref="A55:M55"/>
    <mergeCell ref="A56:M56"/>
    <mergeCell ref="D43:D44"/>
    <mergeCell ref="G43:G44"/>
    <mergeCell ref="H43:I43"/>
    <mergeCell ref="J43:K43"/>
    <mergeCell ref="A36:M36"/>
    <mergeCell ref="A40:M40"/>
    <mergeCell ref="B42:D42"/>
    <mergeCell ref="E42:G42"/>
    <mergeCell ref="H42:I42"/>
    <mergeCell ref="J42:M42"/>
    <mergeCell ref="L10:M10"/>
    <mergeCell ref="A12:M12"/>
    <mergeCell ref="A34:M34"/>
    <mergeCell ref="A35:M35"/>
    <mergeCell ref="D10:D11"/>
    <mergeCell ref="G10:G11"/>
    <mergeCell ref="H10:I10"/>
    <mergeCell ref="J10:K10"/>
    <mergeCell ref="B9:D9"/>
    <mergeCell ref="E9:G9"/>
    <mergeCell ref="H9:I9"/>
    <mergeCell ref="J9:M9"/>
    <mergeCell ref="A1:M1"/>
    <mergeCell ref="A3:M3"/>
    <mergeCell ref="A5:M5"/>
    <mergeCell ref="A7:M7"/>
  </mergeCells>
  <printOptions/>
  <pageMargins left="0.75" right="0.75" top="1" bottom="1" header="0.492125985" footer="0.492125985"/>
  <pageSetup horizontalDpi="300" verticalDpi="3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50" zoomScaleNormal="75" zoomScaleSheetLayoutView="50" workbookViewId="0" topLeftCell="A1">
      <selection activeCell="A3" sqref="A3:M3"/>
    </sheetView>
  </sheetViews>
  <sheetFormatPr defaultColWidth="9.140625" defaultRowHeight="19.5" customHeight="1"/>
  <cols>
    <col min="1" max="1" width="28.00390625" style="0" customWidth="1"/>
    <col min="2" max="2" width="19.7109375" style="0" customWidth="1"/>
    <col min="3" max="3" width="22.57421875" style="0" customWidth="1"/>
    <col min="4" max="4" width="10.8515625" style="0" customWidth="1"/>
    <col min="5" max="5" width="22.140625" style="0" customWidth="1"/>
    <col min="6" max="6" width="22.57421875" style="0" customWidth="1"/>
    <col min="7" max="7" width="10.8515625" style="0" customWidth="1"/>
    <col min="8" max="9" width="17.28125" style="0" customWidth="1"/>
    <col min="10" max="10" width="15.00390625" style="0" customWidth="1"/>
    <col min="11" max="11" width="13.57421875" style="0" customWidth="1"/>
    <col min="12" max="12" width="11.57421875" style="0" customWidth="1"/>
    <col min="13" max="13" width="11.7109375" style="0" customWidth="1"/>
    <col min="14" max="16384" width="14.8515625" style="0" customWidth="1"/>
  </cols>
  <sheetData>
    <row r="1" spans="1:13" ht="19.5" customHeight="1">
      <c r="A1" s="108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9.5" customHeight="1">
      <c r="A2" s="4"/>
      <c r="B2" s="4" t="s">
        <v>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3" customFormat="1" ht="19.5" customHeight="1">
      <c r="A3" s="108" t="s">
        <v>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19.5" customHeight="1">
      <c r="A5" s="108" t="s">
        <v>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s="1" customFormat="1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1" customFormat="1" ht="19.5" customHeight="1">
      <c r="A7" s="108" t="s">
        <v>27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19.5" customHeight="1" thickBot="1">
      <c r="A8" s="3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9.5" customHeight="1" thickBot="1">
      <c r="A9" s="96" t="s">
        <v>5</v>
      </c>
      <c r="B9" s="109" t="s">
        <v>32</v>
      </c>
      <c r="C9" s="110"/>
      <c r="D9" s="111"/>
      <c r="E9" s="109" t="s">
        <v>34</v>
      </c>
      <c r="F9" s="110"/>
      <c r="G9" s="111"/>
      <c r="H9" s="94" t="s">
        <v>20</v>
      </c>
      <c r="I9" s="95"/>
      <c r="J9" s="112" t="s">
        <v>21</v>
      </c>
      <c r="K9" s="112"/>
      <c r="L9" s="112"/>
      <c r="M9" s="95"/>
    </row>
    <row r="10" spans="1:13" ht="19.5" customHeight="1" thickBot="1">
      <c r="A10" s="97"/>
      <c r="B10" s="7" t="s">
        <v>0</v>
      </c>
      <c r="C10" s="8" t="s">
        <v>1</v>
      </c>
      <c r="D10" s="99" t="s">
        <v>2</v>
      </c>
      <c r="E10" s="7" t="s">
        <v>0</v>
      </c>
      <c r="F10" s="8" t="s">
        <v>1</v>
      </c>
      <c r="G10" s="99" t="s">
        <v>2</v>
      </c>
      <c r="H10" s="94" t="s">
        <v>35</v>
      </c>
      <c r="I10" s="95"/>
      <c r="J10" s="94" t="s">
        <v>3</v>
      </c>
      <c r="K10" s="95"/>
      <c r="L10" s="94" t="s">
        <v>1</v>
      </c>
      <c r="M10" s="95"/>
    </row>
    <row r="11" spans="1:13" ht="19.5" customHeight="1" thickBot="1">
      <c r="A11" s="98"/>
      <c r="B11" s="9" t="s">
        <v>7</v>
      </c>
      <c r="C11" s="9" t="s">
        <v>7</v>
      </c>
      <c r="D11" s="100"/>
      <c r="E11" s="10" t="s">
        <v>7</v>
      </c>
      <c r="F11" s="10" t="s">
        <v>7</v>
      </c>
      <c r="G11" s="100"/>
      <c r="H11" s="11" t="s">
        <v>25</v>
      </c>
      <c r="I11" s="11" t="s">
        <v>4</v>
      </c>
      <c r="J11" s="11">
        <v>2005</v>
      </c>
      <c r="K11" s="11">
        <v>2006</v>
      </c>
      <c r="L11" s="11">
        <v>2005</v>
      </c>
      <c r="M11" s="11">
        <v>2006</v>
      </c>
    </row>
    <row r="12" spans="1:13" ht="19.5" customHeight="1" thickBot="1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1:13" ht="19.5" customHeight="1">
      <c r="A13" s="12" t="s">
        <v>10</v>
      </c>
      <c r="B13" s="13">
        <v>483</v>
      </c>
      <c r="C13" s="14">
        <v>235</v>
      </c>
      <c r="D13" s="15">
        <f aca="true" t="shared" si="0" ref="D13:D19">(C13/B13)*100</f>
        <v>48.65424430641822</v>
      </c>
      <c r="E13" s="13">
        <v>547</v>
      </c>
      <c r="F13" s="14">
        <v>334</v>
      </c>
      <c r="G13" s="16">
        <f aca="true" t="shared" si="1" ref="G13:G18">(F13/E13)*100</f>
        <v>61.06032906764168</v>
      </c>
      <c r="H13" s="17">
        <f aca="true" t="shared" si="2" ref="H13:I19">(E13-B13)/B13*100</f>
        <v>13.250517598343686</v>
      </c>
      <c r="I13" s="17">
        <f t="shared" si="2"/>
        <v>42.12765957446808</v>
      </c>
      <c r="J13" s="18">
        <f>B13/B33*100</f>
        <v>0.012689781861861609</v>
      </c>
      <c r="K13" s="18">
        <f>E13/E33*100</f>
        <v>0.011607870433247318</v>
      </c>
      <c r="L13" s="19">
        <f>C13/C33*100</f>
        <v>0.009029702726816526</v>
      </c>
      <c r="M13" s="19">
        <f>F13/F33*100</f>
        <v>0.010583274686993315</v>
      </c>
    </row>
    <row r="14" spans="1:13" ht="19.5" customHeight="1">
      <c r="A14" s="20" t="s">
        <v>38</v>
      </c>
      <c r="B14" s="21">
        <v>1551</v>
      </c>
      <c r="C14" s="22">
        <v>926</v>
      </c>
      <c r="D14" s="23">
        <f t="shared" si="0"/>
        <v>59.703417150225654</v>
      </c>
      <c r="E14" s="21">
        <v>0</v>
      </c>
      <c r="F14" s="22">
        <v>0</v>
      </c>
      <c r="G14" s="24" t="s">
        <v>44</v>
      </c>
      <c r="H14" s="25" t="s">
        <v>44</v>
      </c>
      <c r="I14" s="25" t="s">
        <v>44</v>
      </c>
      <c r="J14" s="26">
        <f>B14/B33*100</f>
        <v>0.04074917529554318</v>
      </c>
      <c r="K14" s="26" t="s">
        <v>44</v>
      </c>
      <c r="L14" s="27">
        <f>C14/C33*100</f>
        <v>0.035580871170349374</v>
      </c>
      <c r="M14" s="27" t="s">
        <v>44</v>
      </c>
    </row>
    <row r="15" spans="1:13" ht="19.5" customHeight="1">
      <c r="A15" s="20" t="s">
        <v>36</v>
      </c>
      <c r="B15" s="21">
        <v>172641</v>
      </c>
      <c r="C15" s="22">
        <v>136221</v>
      </c>
      <c r="D15" s="23">
        <f t="shared" si="0"/>
        <v>78.90420004518046</v>
      </c>
      <c r="E15" s="21">
        <v>193238</v>
      </c>
      <c r="F15" s="22">
        <v>141538</v>
      </c>
      <c r="G15" s="24">
        <f t="shared" si="1"/>
        <v>73.24542791790435</v>
      </c>
      <c r="H15" s="34">
        <f t="shared" si="2"/>
        <v>11.93053793710648</v>
      </c>
      <c r="I15" s="34">
        <f t="shared" si="2"/>
        <v>3.9032160973711836</v>
      </c>
      <c r="J15" s="26">
        <f>B15/B33*100</f>
        <v>4.535769421146274</v>
      </c>
      <c r="K15" s="26">
        <f>E15/E33*100</f>
        <v>4.100697745484178</v>
      </c>
      <c r="L15" s="27">
        <f>C15/C33*100</f>
        <v>5.234192064466698</v>
      </c>
      <c r="M15" s="27">
        <v>4.49</v>
      </c>
    </row>
    <row r="16" spans="1:13" ht="19.5" customHeight="1">
      <c r="A16" s="20" t="s">
        <v>39</v>
      </c>
      <c r="B16" s="21">
        <v>1795</v>
      </c>
      <c r="C16" s="22">
        <v>1065</v>
      </c>
      <c r="D16" s="23">
        <f t="shared" si="0"/>
        <v>59.33147632311978</v>
      </c>
      <c r="E16" s="21">
        <v>2341</v>
      </c>
      <c r="F16" s="22">
        <v>1161</v>
      </c>
      <c r="G16" s="24">
        <f t="shared" si="1"/>
        <v>49.594190516873134</v>
      </c>
      <c r="H16" s="34">
        <f t="shared" si="2"/>
        <v>30.41782729805014</v>
      </c>
      <c r="I16" s="34">
        <f t="shared" si="2"/>
        <v>9.014084507042254</v>
      </c>
      <c r="J16" s="26">
        <f>B16/B33*100</f>
        <v>0.04715974832720826</v>
      </c>
      <c r="K16" s="26">
        <f>E16/E33*100</f>
        <v>0.04967829009914437</v>
      </c>
      <c r="L16" s="27">
        <f>C16/C33*100</f>
        <v>0.04092184427259405</v>
      </c>
      <c r="M16" s="27">
        <f>F16/F33*100</f>
        <v>0.0367879697952073</v>
      </c>
    </row>
    <row r="17" spans="1:13" ht="19.5" customHeight="1">
      <c r="A17" s="20" t="s">
        <v>17</v>
      </c>
      <c r="B17" s="21">
        <v>869964</v>
      </c>
      <c r="C17" s="22">
        <v>627234</v>
      </c>
      <c r="D17" s="23">
        <f t="shared" si="0"/>
        <v>72.0988454694677</v>
      </c>
      <c r="E17" s="21">
        <v>1363298</v>
      </c>
      <c r="F17" s="22">
        <v>937145</v>
      </c>
      <c r="G17" s="24">
        <f t="shared" si="1"/>
        <v>68.74102360599078</v>
      </c>
      <c r="H17" s="34">
        <f t="shared" si="2"/>
        <v>56.70740398453269</v>
      </c>
      <c r="I17" s="34">
        <f t="shared" si="2"/>
        <v>49.40915192735088</v>
      </c>
      <c r="J17" s="26">
        <f>B17/B33*100</f>
        <v>22.856425233276546</v>
      </c>
      <c r="K17" s="26">
        <f>E17/E33*100</f>
        <v>28.930505568382454</v>
      </c>
      <c r="L17" s="27">
        <f>C17/C33*100</f>
        <v>24.10100663894484</v>
      </c>
      <c r="M17" s="27">
        <f>F17/F33*100</f>
        <v>29.694799271084875</v>
      </c>
    </row>
    <row r="18" spans="1:13" ht="19.5" customHeight="1">
      <c r="A18" s="20" t="s">
        <v>40</v>
      </c>
      <c r="B18" s="21">
        <v>512</v>
      </c>
      <c r="C18" s="22">
        <v>289</v>
      </c>
      <c r="D18" s="23">
        <f t="shared" si="0"/>
        <v>56.4453125</v>
      </c>
      <c r="E18" s="21">
        <v>33</v>
      </c>
      <c r="F18" s="22">
        <v>14</v>
      </c>
      <c r="G18" s="24">
        <f t="shared" si="1"/>
        <v>42.42424242424242</v>
      </c>
      <c r="H18" s="34">
        <f t="shared" si="2"/>
        <v>-93.5546875</v>
      </c>
      <c r="I18" s="34">
        <f t="shared" si="2"/>
        <v>-95.15570934256056</v>
      </c>
      <c r="J18" s="26">
        <f>B18/B33*100</f>
        <v>0.01345169423037918</v>
      </c>
      <c r="K18" s="26">
        <f>E18/E33*100</f>
        <v>0.0007002920005432569</v>
      </c>
      <c r="L18" s="27">
        <f>C18/C33*100</f>
        <v>0.011104613140638197</v>
      </c>
      <c r="M18" s="27">
        <f>F18/F33*100</f>
        <v>0.00044361031622127664</v>
      </c>
    </row>
    <row r="19" spans="1:13" ht="19.5" customHeight="1">
      <c r="A19" s="28" t="s">
        <v>11</v>
      </c>
      <c r="B19" s="29">
        <v>4816</v>
      </c>
      <c r="C19" s="30">
        <v>2975</v>
      </c>
      <c r="D19" s="23">
        <f t="shared" si="0"/>
        <v>61.77325581395349</v>
      </c>
      <c r="E19" s="31">
        <v>4430</v>
      </c>
      <c r="F19" s="32">
        <v>2722</v>
      </c>
      <c r="G19" s="33">
        <f aca="true" t="shared" si="3" ref="G19:G31">(F19/E19)*100</f>
        <v>61.444695259593686</v>
      </c>
      <c r="H19" s="34">
        <f t="shared" si="2"/>
        <v>-8.014950166112957</v>
      </c>
      <c r="I19" s="34">
        <f t="shared" si="2"/>
        <v>-8.504201680672269</v>
      </c>
      <c r="J19" s="26">
        <f>B19/B33*100</f>
        <v>0.12652999885450417</v>
      </c>
      <c r="K19" s="26">
        <v>0.1</v>
      </c>
      <c r="L19" s="27">
        <f>C19/C33*100</f>
        <v>0.11431219409480498</v>
      </c>
      <c r="M19" s="27">
        <f>F19/F33*100</f>
        <v>0.08625052005387965</v>
      </c>
    </row>
    <row r="20" spans="1:13" ht="19.5" customHeight="1">
      <c r="A20" s="28" t="s">
        <v>28</v>
      </c>
      <c r="B20" s="31">
        <v>18386</v>
      </c>
      <c r="C20" s="32">
        <v>8309</v>
      </c>
      <c r="D20" s="35">
        <f aca="true" t="shared" si="4" ref="D20:D31">(C20/B20)*100</f>
        <v>45.19199390840857</v>
      </c>
      <c r="E20" s="31">
        <v>53528</v>
      </c>
      <c r="F20" s="32">
        <v>20202</v>
      </c>
      <c r="G20" s="33">
        <f t="shared" si="3"/>
        <v>37.740995366910774</v>
      </c>
      <c r="H20" s="34">
        <f aca="true" t="shared" si="5" ref="H20:H31">(E20-B20)/B20*100</f>
        <v>191.13455890351355</v>
      </c>
      <c r="I20" s="34">
        <f>(F20-C20)/C20*100</f>
        <v>143.13395113732096</v>
      </c>
      <c r="J20" s="26">
        <f>B20/B33*100</f>
        <v>0.4830524416401399</v>
      </c>
      <c r="K20" s="26">
        <f>E20/E33*100</f>
        <v>1.1359160668205894</v>
      </c>
      <c r="L20" s="27">
        <f>C20/C33*100</f>
        <v>0.3192672338600788</v>
      </c>
      <c r="M20" s="27">
        <f>F20/F33*100</f>
        <v>0.6401296863073022</v>
      </c>
    </row>
    <row r="21" spans="1:13" ht="19.5" customHeight="1">
      <c r="A21" s="28" t="s">
        <v>12</v>
      </c>
      <c r="B21" s="31">
        <v>16828</v>
      </c>
      <c r="C21" s="32">
        <v>6190</v>
      </c>
      <c r="D21" s="35">
        <f t="shared" si="4"/>
        <v>36.783931542666984</v>
      </c>
      <c r="E21" s="31">
        <v>15078</v>
      </c>
      <c r="F21" s="32">
        <v>6380</v>
      </c>
      <c r="G21" s="33">
        <f t="shared" si="3"/>
        <v>42.31330415174426</v>
      </c>
      <c r="H21" s="34">
        <f t="shared" si="5"/>
        <v>-10.399334442595674</v>
      </c>
      <c r="I21" s="34">
        <f>(F21-C21)/C21*100</f>
        <v>3.0694668820678515</v>
      </c>
      <c r="J21" s="26">
        <f>B21/B33*100</f>
        <v>0.4421193564625407</v>
      </c>
      <c r="K21" s="26">
        <f>E21/E33*100</f>
        <v>0.31996978133912807</v>
      </c>
      <c r="L21" s="27">
        <f>C21/C33*100</f>
        <v>0.23784621225103955</v>
      </c>
      <c r="M21" s="27">
        <f>F21/F33*100</f>
        <v>0.2021595583922675</v>
      </c>
    </row>
    <row r="22" spans="1:13" ht="19.5" customHeight="1">
      <c r="A22" s="28" t="s">
        <v>41</v>
      </c>
      <c r="B22" s="31">
        <v>2243</v>
      </c>
      <c r="C22" s="32">
        <v>979</v>
      </c>
      <c r="D22" s="35">
        <f t="shared" si="4"/>
        <v>43.64690147124387</v>
      </c>
      <c r="E22" s="31">
        <v>2045</v>
      </c>
      <c r="F22" s="32">
        <v>1234</v>
      </c>
      <c r="G22" s="33">
        <f t="shared" si="3"/>
        <v>60.34229828850856</v>
      </c>
      <c r="H22" s="34">
        <f t="shared" si="5"/>
        <v>-8.827463218903254</v>
      </c>
      <c r="I22" s="34">
        <f aca="true" t="shared" si="6" ref="I22:I31">(F22-C22)/C22*100</f>
        <v>26.046986721144023</v>
      </c>
      <c r="J22" s="26">
        <f>B22/B33*100</f>
        <v>0.05892998077879004</v>
      </c>
      <c r="K22" s="26">
        <f>E22/E33*100</f>
        <v>0.043396883063968494</v>
      </c>
      <c r="L22" s="27">
        <f>C22/C33*100</f>
        <v>0.037617357317248426</v>
      </c>
      <c r="M22" s="27">
        <f>F22/F33*100</f>
        <v>0.03910108072978967</v>
      </c>
    </row>
    <row r="23" spans="1:13" ht="19.5" customHeight="1">
      <c r="A23" s="28" t="s">
        <v>23</v>
      </c>
      <c r="B23" s="31">
        <v>2789</v>
      </c>
      <c r="C23" s="32">
        <v>1605</v>
      </c>
      <c r="D23" s="35">
        <f t="shared" si="4"/>
        <v>57.54750806740767</v>
      </c>
      <c r="E23" s="31">
        <v>2582</v>
      </c>
      <c r="F23" s="32">
        <v>1390</v>
      </c>
      <c r="G23" s="33">
        <f t="shared" si="3"/>
        <v>53.834237025561585</v>
      </c>
      <c r="H23" s="34">
        <f t="shared" si="5"/>
        <v>-7.42201505916099</v>
      </c>
      <c r="I23" s="34">
        <f t="shared" si="6"/>
        <v>-13.395638629283487</v>
      </c>
      <c r="J23" s="26">
        <f>B23/B33*100</f>
        <v>0.07327495157915534</v>
      </c>
      <c r="K23" s="26">
        <f>E23/E33*100</f>
        <v>0.054792543800081486</v>
      </c>
      <c r="L23" s="27">
        <f>C23/C33*100</f>
        <v>0.06167094841081074</v>
      </c>
      <c r="M23" s="27">
        <f>F23/F33*100</f>
        <v>0.04404416711054104</v>
      </c>
    </row>
    <row r="24" spans="1:13" ht="19.5" customHeight="1">
      <c r="A24" s="28" t="s">
        <v>13</v>
      </c>
      <c r="B24" s="36">
        <v>27108</v>
      </c>
      <c r="C24" s="37">
        <v>14200</v>
      </c>
      <c r="D24" s="35">
        <f>(C24/B24)*100</f>
        <v>52.38306035118784</v>
      </c>
      <c r="E24" s="38">
        <v>29071</v>
      </c>
      <c r="F24" s="37">
        <v>18417</v>
      </c>
      <c r="G24" s="33">
        <f>(F24/E24)*100</f>
        <v>63.35179388393932</v>
      </c>
      <c r="H24" s="34">
        <f t="shared" si="5"/>
        <v>7.241404751364911</v>
      </c>
      <c r="I24" s="34">
        <f t="shared" si="6"/>
        <v>29.69718309859155</v>
      </c>
      <c r="J24" s="26">
        <f>B24/B33*100</f>
        <v>0.7122041546818727</v>
      </c>
      <c r="K24" s="26">
        <f>E24/E33*100</f>
        <v>0.6169148105391824</v>
      </c>
      <c r="L24" s="27">
        <f>C24/C33*100</f>
        <v>0.5456245903012539</v>
      </c>
      <c r="M24" s="27">
        <f>F24/F33*100</f>
        <v>0.5835693709890893</v>
      </c>
    </row>
    <row r="25" spans="1:13" ht="19.5" customHeight="1">
      <c r="A25" s="28" t="s">
        <v>37</v>
      </c>
      <c r="B25" s="31">
        <v>0</v>
      </c>
      <c r="C25" s="32">
        <v>0</v>
      </c>
      <c r="D25" s="35" t="s">
        <v>44</v>
      </c>
      <c r="E25" s="31">
        <v>3479</v>
      </c>
      <c r="F25" s="32">
        <v>1490</v>
      </c>
      <c r="G25" s="33">
        <f t="shared" si="3"/>
        <v>42.82839896521989</v>
      </c>
      <c r="H25" s="34" t="s">
        <v>44</v>
      </c>
      <c r="I25" s="34" t="s">
        <v>44</v>
      </c>
      <c r="J25" s="26" t="s">
        <v>44</v>
      </c>
      <c r="K25" s="26">
        <f>E25/E33*100</f>
        <v>0.07382775363303001</v>
      </c>
      <c r="L25" s="27" t="s">
        <v>44</v>
      </c>
      <c r="M25" s="27">
        <f>F25/F33*100</f>
        <v>0.047212812226407296</v>
      </c>
    </row>
    <row r="26" spans="1:13" ht="19.5" customHeight="1">
      <c r="A26" s="28" t="s">
        <v>14</v>
      </c>
      <c r="B26" s="31">
        <v>1526537</v>
      </c>
      <c r="C26" s="32">
        <v>1037117</v>
      </c>
      <c r="D26" s="35">
        <f t="shared" si="4"/>
        <v>67.93919832929042</v>
      </c>
      <c r="E26" s="31">
        <v>2025271</v>
      </c>
      <c r="F26" s="32">
        <v>1395272</v>
      </c>
      <c r="G26" s="33">
        <f t="shared" si="3"/>
        <v>68.8931012195405</v>
      </c>
      <c r="H26" s="34">
        <f t="shared" si="5"/>
        <v>32.670940828817116</v>
      </c>
      <c r="I26" s="34">
        <f t="shared" si="6"/>
        <v>34.53371220411969</v>
      </c>
      <c r="J26" s="26">
        <f>B26/B33*100</f>
        <v>40.10646280343817</v>
      </c>
      <c r="K26" s="26">
        <f>E26/E33*100</f>
        <v>42.97821455249219</v>
      </c>
      <c r="L26" s="27">
        <f>C26/C33*100</f>
        <v>39.850460437990535</v>
      </c>
      <c r="M26" s="27">
        <f>F26/F33*100</f>
        <v>44.21121808104951</v>
      </c>
    </row>
    <row r="27" spans="1:13" ht="19.5" customHeight="1">
      <c r="A27" s="28" t="s">
        <v>42</v>
      </c>
      <c r="B27" s="31">
        <v>0</v>
      </c>
      <c r="C27" s="32">
        <v>0</v>
      </c>
      <c r="D27" s="35" t="s">
        <v>44</v>
      </c>
      <c r="E27" s="29">
        <v>1151</v>
      </c>
      <c r="F27" s="30">
        <v>607</v>
      </c>
      <c r="G27" s="33">
        <f t="shared" si="3"/>
        <v>52.7367506516073</v>
      </c>
      <c r="H27" s="34" t="s">
        <v>44</v>
      </c>
      <c r="I27" s="34" t="s">
        <v>44</v>
      </c>
      <c r="J27" s="26" t="s">
        <v>44</v>
      </c>
      <c r="K27" s="26">
        <f>E27/E33*100</f>
        <v>0.02442533614016026</v>
      </c>
      <c r="L27" s="27" t="s">
        <v>44</v>
      </c>
      <c r="M27" s="27">
        <f>F27/F33*100</f>
        <v>0.019233675853308208</v>
      </c>
    </row>
    <row r="28" spans="1:13" ht="19.5" customHeight="1">
      <c r="A28" s="28" t="s">
        <v>15</v>
      </c>
      <c r="B28" s="31">
        <v>20108</v>
      </c>
      <c r="C28" s="32">
        <v>12875</v>
      </c>
      <c r="D28" s="35">
        <f t="shared" si="4"/>
        <v>64.02924209269942</v>
      </c>
      <c r="E28" s="31">
        <v>29122</v>
      </c>
      <c r="F28" s="32">
        <v>17550</v>
      </c>
      <c r="G28" s="33">
        <f t="shared" si="3"/>
        <v>60.26371815122587</v>
      </c>
      <c r="H28" s="34">
        <f t="shared" si="5"/>
        <v>44.82792918241496</v>
      </c>
      <c r="I28" s="34">
        <f t="shared" si="6"/>
        <v>36.310679611650485</v>
      </c>
      <c r="J28" s="26">
        <f>B28/B33*100</f>
        <v>0.5282942726259073</v>
      </c>
      <c r="K28" s="26">
        <f>E28/E33*100</f>
        <v>0.6179970799945674</v>
      </c>
      <c r="L28" s="27">
        <v>0.5</v>
      </c>
      <c r="M28" s="27">
        <f>F28/F33*100</f>
        <v>0.5560972178345289</v>
      </c>
    </row>
    <row r="29" spans="1:13" ht="19.5" customHeight="1">
      <c r="A29" s="28" t="s">
        <v>16</v>
      </c>
      <c r="B29" s="31">
        <v>15430</v>
      </c>
      <c r="C29" s="32">
        <v>9428</v>
      </c>
      <c r="D29" s="35">
        <f t="shared" si="4"/>
        <v>61.10174983797797</v>
      </c>
      <c r="E29" s="36">
        <v>18489</v>
      </c>
      <c r="F29" s="37">
        <v>12272</v>
      </c>
      <c r="G29" s="33">
        <f t="shared" si="3"/>
        <v>66.374601114176</v>
      </c>
      <c r="H29" s="34">
        <f t="shared" si="5"/>
        <v>19.8250162022035</v>
      </c>
      <c r="I29" s="34">
        <f t="shared" si="6"/>
        <v>30.165464573610524</v>
      </c>
      <c r="J29" s="26">
        <v>0.4</v>
      </c>
      <c r="K29" s="26">
        <f>E29/E33*100</f>
        <v>0.39235450903164476</v>
      </c>
      <c r="L29" s="27">
        <f>C29/C33*100</f>
        <v>0.36226398854649455</v>
      </c>
      <c r="M29" s="27">
        <f>F29/F33*100</f>
        <v>0.3888561286191076</v>
      </c>
    </row>
    <row r="30" spans="1:13" ht="19.5" customHeight="1">
      <c r="A30" s="28" t="s">
        <v>43</v>
      </c>
      <c r="B30" s="31">
        <v>0</v>
      </c>
      <c r="C30" s="32">
        <v>0</v>
      </c>
      <c r="D30" s="35" t="s">
        <v>44</v>
      </c>
      <c r="E30" s="31">
        <v>2309</v>
      </c>
      <c r="F30" s="32">
        <v>989</v>
      </c>
      <c r="G30" s="33">
        <f t="shared" si="3"/>
        <v>42.83239497618017</v>
      </c>
      <c r="H30" s="34" t="s">
        <v>44</v>
      </c>
      <c r="I30" s="34" t="s">
        <v>44</v>
      </c>
      <c r="J30" s="26" t="s">
        <v>44</v>
      </c>
      <c r="K30" s="26">
        <f>E30/E33*100</f>
        <v>0.048999219068314545</v>
      </c>
      <c r="L30" s="27" t="s">
        <v>44</v>
      </c>
      <c r="M30" s="27">
        <f>F30/F33*100</f>
        <v>0.03133790019591733</v>
      </c>
    </row>
    <row r="31" spans="1:13" ht="19.5" customHeight="1" thickBot="1">
      <c r="A31" s="39" t="s">
        <v>29</v>
      </c>
      <c r="B31" s="31">
        <v>1125021</v>
      </c>
      <c r="C31" s="32">
        <v>742874</v>
      </c>
      <c r="D31" s="35">
        <f t="shared" si="4"/>
        <v>66.03201184688997</v>
      </c>
      <c r="E31" s="31">
        <v>966308</v>
      </c>
      <c r="F31" s="32">
        <v>597206</v>
      </c>
      <c r="G31" s="33">
        <f t="shared" si="3"/>
        <v>61.802862027428105</v>
      </c>
      <c r="H31" s="40">
        <f t="shared" si="5"/>
        <v>-14.107558881123108</v>
      </c>
      <c r="I31" s="40">
        <f t="shared" si="6"/>
        <v>-19.608708879298508</v>
      </c>
      <c r="J31" s="41">
        <f>B31/B33*100</f>
        <v>29.55749706006917</v>
      </c>
      <c r="K31" s="41">
        <f>E31/E33*100</f>
        <v>20.50599280184707</v>
      </c>
      <c r="L31" s="42">
        <f>C31/C33*100</f>
        <v>28.544388865877025</v>
      </c>
      <c r="M31" s="42">
        <f>F31/F33*100</f>
        <v>18.923338750660264</v>
      </c>
    </row>
    <row r="32" spans="1:13" s="2" customFormat="1" ht="19.5" customHeight="1" thickBot="1">
      <c r="A32" s="43"/>
      <c r="B32" s="44"/>
      <c r="C32" s="44"/>
      <c r="D32" s="45"/>
      <c r="E32" s="44"/>
      <c r="F32" s="44"/>
      <c r="G32" s="46"/>
      <c r="H32" s="47"/>
      <c r="I32" s="47"/>
      <c r="J32" s="48"/>
      <c r="K32" s="49"/>
      <c r="L32" s="50"/>
      <c r="M32" s="51"/>
    </row>
    <row r="33" spans="1:13" s="2" customFormat="1" ht="19.5" customHeight="1" thickBot="1">
      <c r="A33" s="52" t="s">
        <v>8</v>
      </c>
      <c r="B33" s="53">
        <f>SUM(B13:B31)</f>
        <v>3806212</v>
      </c>
      <c r="C33" s="53">
        <f>SUM(C13:C31)</f>
        <v>2602522</v>
      </c>
      <c r="D33" s="54">
        <f>(C33/B33)*100</f>
        <v>68.375644866865</v>
      </c>
      <c r="E33" s="55">
        <f>SUM(E13:E31)</f>
        <v>4712320</v>
      </c>
      <c r="F33" s="55">
        <f>SUM(F13:F31)</f>
        <v>3155923</v>
      </c>
      <c r="G33" s="54">
        <f>(F33/E33)*100</f>
        <v>66.97174640092354</v>
      </c>
      <c r="H33" s="56">
        <f>(E33-B33)/B33*100</f>
        <v>23.80603077285238</v>
      </c>
      <c r="I33" s="56">
        <f>(F33-C33)/C33*100</f>
        <v>21.264027739246778</v>
      </c>
      <c r="J33" s="57">
        <f>B33/B33*100</f>
        <v>100</v>
      </c>
      <c r="K33" s="58">
        <f>E33/E33*100</f>
        <v>100</v>
      </c>
      <c r="L33" s="57">
        <f>C33/C33*100</f>
        <v>100</v>
      </c>
      <c r="M33" s="57">
        <f>F33/F33*100</f>
        <v>100</v>
      </c>
    </row>
    <row r="34" spans="1:13" s="2" customFormat="1" ht="19.5" customHeight="1">
      <c r="A34" s="113" t="s">
        <v>24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s="2" customFormat="1" ht="19.5" customHeight="1">
      <c r="A35" s="122" t="s">
        <v>30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spans="1:13" s="2" customFormat="1" ht="19.5" customHeight="1">
      <c r="A36" s="59" t="s">
        <v>45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  <row r="37" spans="1:13" s="2" customFormat="1" ht="19.5" customHeight="1">
      <c r="A37" s="122" t="s">
        <v>46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spans="1:13" s="2" customFormat="1" ht="19.5" customHeight="1">
      <c r="A38" s="60"/>
      <c r="B38" s="61"/>
      <c r="C38" s="62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s="2" customFormat="1" ht="19.5" customHeight="1">
      <c r="A39" s="60"/>
      <c r="B39" s="61"/>
      <c r="C39" s="62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 s="2" customFormat="1" ht="19.5" customHeight="1">
      <c r="A40" s="117" t="s">
        <v>31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1:13" ht="19.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9.5" customHeight="1" thickBot="1">
      <c r="A42" s="63"/>
      <c r="B42" s="118" t="s">
        <v>32</v>
      </c>
      <c r="C42" s="119"/>
      <c r="D42" s="120"/>
      <c r="E42" s="121" t="s">
        <v>34</v>
      </c>
      <c r="F42" s="119"/>
      <c r="G42" s="120"/>
      <c r="H42" s="105" t="s">
        <v>20</v>
      </c>
      <c r="I42" s="104"/>
      <c r="J42" s="105" t="s">
        <v>21</v>
      </c>
      <c r="K42" s="112"/>
      <c r="L42" s="112"/>
      <c r="M42" s="95"/>
    </row>
    <row r="43" spans="1:13" ht="19.5" customHeight="1" thickBot="1">
      <c r="A43" s="6" t="s">
        <v>5</v>
      </c>
      <c r="B43" s="64" t="s">
        <v>0</v>
      </c>
      <c r="C43" s="65" t="s">
        <v>1</v>
      </c>
      <c r="D43" s="106" t="s">
        <v>2</v>
      </c>
      <c r="E43" s="65" t="s">
        <v>0</v>
      </c>
      <c r="F43" s="65" t="s">
        <v>1</v>
      </c>
      <c r="G43" s="106" t="s">
        <v>2</v>
      </c>
      <c r="H43" s="94" t="s">
        <v>35</v>
      </c>
      <c r="I43" s="104"/>
      <c r="J43" s="105" t="s">
        <v>3</v>
      </c>
      <c r="K43" s="95"/>
      <c r="L43" s="94" t="s">
        <v>1</v>
      </c>
      <c r="M43" s="95"/>
    </row>
    <row r="44" spans="1:13" ht="19.5" customHeight="1" thickBot="1">
      <c r="A44" s="66"/>
      <c r="B44" s="10" t="s">
        <v>7</v>
      </c>
      <c r="C44" s="67" t="s">
        <v>7</v>
      </c>
      <c r="D44" s="107"/>
      <c r="E44" s="67" t="s">
        <v>7</v>
      </c>
      <c r="F44" s="67" t="s">
        <v>7</v>
      </c>
      <c r="G44" s="107"/>
      <c r="H44" s="68" t="s">
        <v>3</v>
      </c>
      <c r="I44" s="68" t="s">
        <v>4</v>
      </c>
      <c r="J44" s="5">
        <v>2005</v>
      </c>
      <c r="K44" s="5">
        <v>2006</v>
      </c>
      <c r="L44" s="5">
        <v>2005</v>
      </c>
      <c r="M44" s="5">
        <v>2006</v>
      </c>
    </row>
    <row r="45" spans="1:13" ht="19.5" customHeight="1" thickBot="1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6"/>
    </row>
    <row r="46" spans="1:13" ht="19.5" customHeight="1">
      <c r="A46" s="69" t="s">
        <v>36</v>
      </c>
      <c r="B46" s="70">
        <v>84294</v>
      </c>
      <c r="C46" s="70">
        <v>69542</v>
      </c>
      <c r="D46" s="15">
        <f>(C46/B46)*100</f>
        <v>82.49934752176905</v>
      </c>
      <c r="E46" s="71">
        <v>52872</v>
      </c>
      <c r="F46" s="71">
        <v>46158</v>
      </c>
      <c r="G46" s="15">
        <f aca="true" t="shared" si="7" ref="G46:G51">F46/E46*100</f>
        <v>87.30140717203813</v>
      </c>
      <c r="H46" s="72">
        <f aca="true" t="shared" si="8" ref="H46:I48">(E46-B46)/B46*100</f>
        <v>-37.276674496405434</v>
      </c>
      <c r="I46" s="17">
        <f t="shared" si="8"/>
        <v>-33.625722584912715</v>
      </c>
      <c r="J46" s="18">
        <f>B46/B53*100</f>
        <v>2.8550467813914926</v>
      </c>
      <c r="K46" s="19">
        <f>E46/E53*100</f>
        <v>1.9552661494732777</v>
      </c>
      <c r="L46" s="18">
        <f>C46/C53*100</f>
        <v>3.137641683864395</v>
      </c>
      <c r="M46" s="19">
        <f>F46/F53*100</f>
        <v>2.235444764299524</v>
      </c>
    </row>
    <row r="47" spans="1:13" ht="19.5" customHeight="1">
      <c r="A47" s="73" t="s">
        <v>17</v>
      </c>
      <c r="B47" s="74">
        <v>57120</v>
      </c>
      <c r="C47" s="74">
        <v>44020</v>
      </c>
      <c r="D47" s="35">
        <f>C47/B47*100</f>
        <v>77.06582633053222</v>
      </c>
      <c r="E47" s="75">
        <v>145515</v>
      </c>
      <c r="F47" s="75">
        <v>101009</v>
      </c>
      <c r="G47" s="35">
        <f t="shared" si="7"/>
        <v>69.41483695838917</v>
      </c>
      <c r="H47" s="93">
        <f t="shared" si="8"/>
        <v>154.75315126050418</v>
      </c>
      <c r="I47" s="34">
        <f t="shared" si="8"/>
        <v>129.46160835983645</v>
      </c>
      <c r="J47" s="26">
        <v>1.94</v>
      </c>
      <c r="K47" s="27">
        <f>E47/E53*100</f>
        <v>5.381308702916553</v>
      </c>
      <c r="L47" s="26">
        <f>C47/C53*100</f>
        <v>1.986123305681612</v>
      </c>
      <c r="M47" s="27">
        <f>F47/F53*100</f>
        <v>4.891893933817119</v>
      </c>
    </row>
    <row r="48" spans="1:13" ht="19.5" customHeight="1">
      <c r="A48" s="73" t="s">
        <v>11</v>
      </c>
      <c r="B48" s="74">
        <v>926</v>
      </c>
      <c r="C48" s="74">
        <v>517</v>
      </c>
      <c r="D48" s="35">
        <f>C48/B48*100</f>
        <v>55.83153347732181</v>
      </c>
      <c r="E48" s="75">
        <v>1389</v>
      </c>
      <c r="F48" s="75">
        <v>932</v>
      </c>
      <c r="G48" s="35">
        <f t="shared" si="7"/>
        <v>67.09863210943125</v>
      </c>
      <c r="H48" s="76">
        <f t="shared" si="8"/>
        <v>50</v>
      </c>
      <c r="I48" s="34">
        <f t="shared" si="8"/>
        <v>80.27079303675049</v>
      </c>
      <c r="J48" s="26">
        <f>B48/B53*100</f>
        <v>0.0313637188835329</v>
      </c>
      <c r="K48" s="27">
        <f>E48/E53*100</f>
        <v>0.05136678547470084</v>
      </c>
      <c r="L48" s="26">
        <f>C48/C53*100</f>
        <v>0.023326345957232927</v>
      </c>
      <c r="M48" s="27">
        <f>F48/F53*100</f>
        <v>0.045137018942050265</v>
      </c>
    </row>
    <row r="49" spans="1:13" ht="19.5" customHeight="1">
      <c r="A49" s="77" t="s">
        <v>37</v>
      </c>
      <c r="B49" s="75">
        <v>1889</v>
      </c>
      <c r="C49" s="74">
        <v>1590</v>
      </c>
      <c r="D49" s="35">
        <f>(C49/B49)*100</f>
        <v>84.1715193223928</v>
      </c>
      <c r="E49" s="74">
        <v>2471</v>
      </c>
      <c r="F49" s="74">
        <v>1262</v>
      </c>
      <c r="G49" s="35">
        <f t="shared" si="7"/>
        <v>51.07244030756779</v>
      </c>
      <c r="H49" s="34">
        <f aca="true" t="shared" si="9" ref="H49:I51">(E49-B49)/B49*100</f>
        <v>30.809952355743782</v>
      </c>
      <c r="I49" s="34">
        <f t="shared" si="9"/>
        <v>-20.628930817610065</v>
      </c>
      <c r="J49" s="26">
        <f>B49/B53*100</f>
        <v>0.06398063171813569</v>
      </c>
      <c r="K49" s="27">
        <f>E49/E53*100</f>
        <v>0.0913803649445542</v>
      </c>
      <c r="L49" s="27">
        <f>C49/C53*100</f>
        <v>0.07173866551644169</v>
      </c>
      <c r="M49" s="27">
        <f>F49/F53*100</f>
        <v>0.06111901062754016</v>
      </c>
    </row>
    <row r="50" spans="1:13" ht="19.5" customHeight="1">
      <c r="A50" s="77" t="s">
        <v>14</v>
      </c>
      <c r="B50" s="75">
        <v>486386</v>
      </c>
      <c r="C50" s="74">
        <v>349671</v>
      </c>
      <c r="D50" s="35">
        <f>(C50/B50)*100</f>
        <v>71.89166628973696</v>
      </c>
      <c r="E50" s="74">
        <v>615879</v>
      </c>
      <c r="F50" s="74">
        <v>478243</v>
      </c>
      <c r="G50" s="35">
        <f t="shared" si="7"/>
        <v>77.65210374115695</v>
      </c>
      <c r="H50" s="34">
        <f t="shared" si="9"/>
        <v>26.623504788377954</v>
      </c>
      <c r="I50" s="34">
        <f t="shared" si="9"/>
        <v>36.76942039803129</v>
      </c>
      <c r="J50" s="26">
        <f>B50/B53*100</f>
        <v>16.47394575905619</v>
      </c>
      <c r="K50" s="27">
        <f>E50/E53*100</f>
        <v>22.775899547424967</v>
      </c>
      <c r="L50" s="27">
        <f>C50/C53*100</f>
        <v>15.776686106792253</v>
      </c>
      <c r="M50" s="27">
        <f>F50/F53*100</f>
        <v>23.161441362556808</v>
      </c>
    </row>
    <row r="51" spans="1:13" ht="19.5" customHeight="1" thickBot="1">
      <c r="A51" s="78" t="s">
        <v>6</v>
      </c>
      <c r="B51" s="79">
        <v>2321841</v>
      </c>
      <c r="C51" s="80">
        <v>1751038</v>
      </c>
      <c r="D51" s="81">
        <f>(C51/B51)*100</f>
        <v>75.41593072049292</v>
      </c>
      <c r="E51" s="80">
        <v>1885956</v>
      </c>
      <c r="F51" s="80">
        <v>1437220</v>
      </c>
      <c r="G51" s="81">
        <f t="shared" si="7"/>
        <v>76.20644384068345</v>
      </c>
      <c r="H51" s="40">
        <f t="shared" si="9"/>
        <v>-18.77324933102654</v>
      </c>
      <c r="I51" s="40">
        <f t="shared" si="9"/>
        <v>-17.921826939221194</v>
      </c>
      <c r="J51" s="41">
        <f>B51/B53*100</f>
        <v>78.64100260935302</v>
      </c>
      <c r="K51" s="42">
        <f>E51/E53*100</f>
        <v>69.74477844976595</v>
      </c>
      <c r="L51" s="42">
        <f>C51/C53*100</f>
        <v>79.00448389218806</v>
      </c>
      <c r="M51" s="42">
        <f>F51/F53*100</f>
        <v>69.60496390975696</v>
      </c>
    </row>
    <row r="52" spans="1:13" ht="19.5" customHeight="1" thickBot="1">
      <c r="A52" s="82"/>
      <c r="B52" s="83"/>
      <c r="C52" s="84"/>
      <c r="D52" s="85"/>
      <c r="E52" s="84"/>
      <c r="F52" s="84"/>
      <c r="G52" s="85"/>
      <c r="H52" s="86"/>
      <c r="I52" s="86"/>
      <c r="J52" s="50"/>
      <c r="K52" s="50"/>
      <c r="L52" s="50"/>
      <c r="M52" s="51"/>
    </row>
    <row r="53" spans="1:13" ht="19.5" customHeight="1" thickBot="1">
      <c r="A53" s="52" t="s">
        <v>8</v>
      </c>
      <c r="B53" s="87">
        <f>SUM(B46:B51)</f>
        <v>2952456</v>
      </c>
      <c r="C53" s="87">
        <f>SUM(C46:C51)</f>
        <v>2216378</v>
      </c>
      <c r="D53" s="45">
        <f>(C53/B53)*100</f>
        <v>75.06895953741562</v>
      </c>
      <c r="E53" s="55">
        <f>SUM(E46:E51)</f>
        <v>2704082</v>
      </c>
      <c r="F53" s="55">
        <f>SUM(F46:F51)</f>
        <v>2064824</v>
      </c>
      <c r="G53" s="54">
        <f>F53/E53*100</f>
        <v>76.3595186832352</v>
      </c>
      <c r="H53" s="88">
        <f>(E53-B53)/B53*100</f>
        <v>-8.412453902784666</v>
      </c>
      <c r="I53" s="89">
        <f>(F53-C53)/C53*100</f>
        <v>-6.837913027470946</v>
      </c>
      <c r="J53" s="90">
        <f>B53/B53*100</f>
        <v>100</v>
      </c>
      <c r="K53" s="57">
        <f>E53/E53*100</f>
        <v>100</v>
      </c>
      <c r="L53" s="90">
        <f>C53/C53*100</f>
        <v>100</v>
      </c>
      <c r="M53" s="57">
        <f>F53/F53*100</f>
        <v>100</v>
      </c>
    </row>
    <row r="54" spans="1:13" ht="19.5" customHeight="1">
      <c r="A54" s="113" t="s">
        <v>22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</row>
    <row r="55" spans="1:13" ht="19.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1:13" ht="19.5" customHeight="1">
      <c r="A56" s="59"/>
      <c r="B56" s="59"/>
      <c r="C56" s="59"/>
      <c r="D56" s="59"/>
      <c r="E56" s="59"/>
      <c r="F56" s="3"/>
      <c r="G56" s="3"/>
      <c r="H56" s="3"/>
      <c r="I56" s="92"/>
      <c r="J56" s="3"/>
      <c r="K56" s="3"/>
      <c r="L56" s="3"/>
      <c r="M56" s="3"/>
    </row>
    <row r="57" spans="1:13" ht="19.5" customHeight="1">
      <c r="A57" s="3"/>
      <c r="B57" s="3"/>
      <c r="C57" s="3"/>
      <c r="D57" s="3"/>
      <c r="E57" s="3"/>
      <c r="F57" s="3"/>
      <c r="G57" s="3"/>
      <c r="H57" s="3" t="s">
        <v>9</v>
      </c>
      <c r="I57" s="3"/>
      <c r="J57" s="3"/>
      <c r="K57" s="3"/>
      <c r="L57" s="3"/>
      <c r="M57" s="3"/>
    </row>
    <row r="58" spans="1:13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</sheetData>
  <sheetProtection/>
  <mergeCells count="30">
    <mergeCell ref="A54:M54"/>
    <mergeCell ref="A34:M34"/>
    <mergeCell ref="A45:M45"/>
    <mergeCell ref="A40:M40"/>
    <mergeCell ref="B42:D42"/>
    <mergeCell ref="E42:G42"/>
    <mergeCell ref="H42:I42"/>
    <mergeCell ref="J42:M42"/>
    <mergeCell ref="A35:M35"/>
    <mergeCell ref="A37:M37"/>
    <mergeCell ref="A1:M1"/>
    <mergeCell ref="A3:M3"/>
    <mergeCell ref="B9:D9"/>
    <mergeCell ref="E9:G9"/>
    <mergeCell ref="A5:M5"/>
    <mergeCell ref="J9:M9"/>
    <mergeCell ref="H9:I9"/>
    <mergeCell ref="A7:M7"/>
    <mergeCell ref="A12:M12"/>
    <mergeCell ref="H43:I43"/>
    <mergeCell ref="J43:K43"/>
    <mergeCell ref="G43:G44"/>
    <mergeCell ref="D43:D44"/>
    <mergeCell ref="L43:M43"/>
    <mergeCell ref="H10:I10"/>
    <mergeCell ref="J10:K10"/>
    <mergeCell ref="L10:M10"/>
    <mergeCell ref="A9:A11"/>
    <mergeCell ref="D10:D11"/>
    <mergeCell ref="G10:G11"/>
  </mergeCells>
  <printOptions horizontalCentered="1" verticalCentered="1"/>
  <pageMargins left="0" right="0" top="0.3937007874015748" bottom="0.3937007874015748" header="0.5118110236220472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JDcanavez</dc:creator>
  <cp:keywords/>
  <dc:description/>
  <cp:lastModifiedBy>suzanab</cp:lastModifiedBy>
  <cp:lastPrinted>2006-03-31T18:10:21Z</cp:lastPrinted>
  <dcterms:created xsi:type="dcterms:W3CDTF">2000-10-31T18:26:36Z</dcterms:created>
  <dcterms:modified xsi:type="dcterms:W3CDTF">2006-04-07T17:23:21Z</dcterms:modified>
  <cp:category/>
  <cp:version/>
  <cp:contentType/>
  <cp:contentStatus/>
</cp:coreProperties>
</file>