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95" windowHeight="6150" activeTab="0"/>
  </bookViews>
  <sheets>
    <sheet name="JANEIRO A ABRIL 2006 X 2005" sheetId="1" r:id="rId1"/>
    <sheet name="ABRIL 2006 X 2005" sheetId="2" r:id="rId2"/>
  </sheets>
  <definedNames>
    <definedName name="_xlnm.Print_Area" localSheetId="1">'ABRIL 2006 X 2005'!$A$1:$M$56</definedName>
  </definedNames>
  <calcPr fullCalcOnLoad="1"/>
</workbook>
</file>

<file path=xl/sharedStrings.xml><?xml version="1.0" encoding="utf-8"?>
<sst xmlns="http://schemas.openxmlformats.org/spreadsheetml/2006/main" count="212" uniqueCount="53">
  <si>
    <t xml:space="preserve">ASS km OF   </t>
  </si>
  <si>
    <t>PAX km PG TR</t>
  </si>
  <si>
    <t>%</t>
  </si>
  <si>
    <t>ASS km OF</t>
  </si>
  <si>
    <t>PAX km TR</t>
  </si>
  <si>
    <t>EMPRESA</t>
  </si>
  <si>
    <t>VARIG</t>
  </si>
  <si>
    <t>(000)</t>
  </si>
  <si>
    <t>INDÚSTRIA</t>
  </si>
  <si>
    <t xml:space="preserve"> </t>
  </si>
  <si>
    <t>ABAETÉ</t>
  </si>
  <si>
    <t>META</t>
  </si>
  <si>
    <t>PANTANAL</t>
  </si>
  <si>
    <t>RICO</t>
  </si>
  <si>
    <t>TAM-LIN AÉREAS</t>
  </si>
  <si>
    <t>TOTAL</t>
  </si>
  <si>
    <t>TRIP</t>
  </si>
  <si>
    <t>GOL</t>
  </si>
  <si>
    <t xml:space="preserve">  </t>
  </si>
  <si>
    <t>EMPRESAS BRASILEIRAS DE TRANSPORTE AÉREO REGULAR</t>
  </si>
  <si>
    <t>VARIAÇÃO (%)</t>
  </si>
  <si>
    <t>PARTICIPAÇÃO (%)</t>
  </si>
  <si>
    <t>FONTE: EMPRESAS AÉREAS  (DADOS PRELIMINARES SUJEITOS A CONFIRMAÇÃO).</t>
  </si>
  <si>
    <t>PUMA AIR</t>
  </si>
  <si>
    <t xml:space="preserve">            </t>
  </si>
  <si>
    <t>ASSENTOS KM OFERECIDOS E PASSAGEIROS KM PAGOS TRANSPORTADOS</t>
  </si>
  <si>
    <t>LINHAS DOMÉSTICAS</t>
  </si>
  <si>
    <t>OCEANAIR</t>
  </si>
  <si>
    <t>GRUPO VARIG</t>
  </si>
  <si>
    <t>OBS     : GRUPO VARIG - COMPREENDE OS DADOS DAS EMPRESAS VARIG, RIO -SUL E NORDESTE.</t>
  </si>
  <si>
    <t>LINHAS INTERNACIONAIS</t>
  </si>
  <si>
    <t>ABRIL 2005</t>
  </si>
  <si>
    <t>ABRIL 2006</t>
  </si>
  <si>
    <t>2006 X 2005</t>
  </si>
  <si>
    <t>ATA BRASIL</t>
  </si>
  <si>
    <t>BRA</t>
  </si>
  <si>
    <t>CRUISER</t>
  </si>
  <si>
    <t>MEGA</t>
  </si>
  <si>
    <t>PASSAREDO</t>
  </si>
  <si>
    <t>TAF</t>
  </si>
  <si>
    <t>TEAM</t>
  </si>
  <si>
    <t>WEBJET</t>
  </si>
  <si>
    <t>-</t>
  </si>
  <si>
    <t>ATA BRASIL :  OPERAÇÕES DE LINHAS DOMÉSTICAS DE PASSAGEIROS PARALIZADAS EM ABRIL DE 2005.</t>
  </si>
  <si>
    <t>TAF - TEAM - WEBJET : NÃO OPERAVAM LINHAS DOMÉSTICAS DE PASSAGEIROS EM ABRIL DE 2005.</t>
  </si>
  <si>
    <t>TRÁFEGO AÉREO - DADOS COMPARATIVOS AVANÇADOS  -  ABRIL 2006 X 2005</t>
  </si>
  <si>
    <t>TRÁFEGO AÉREO - DADOS COMPARATIVOS AVANÇADOS  -  JANEIRO A ABRIL 2006 X 2005</t>
  </si>
  <si>
    <t>JAN A ABR  2005</t>
  </si>
  <si>
    <t>JAN A ABR  2006</t>
  </si>
  <si>
    <t>OBS     :GRUPO VARIG - COMPREENDE OS DADOS DAS EMPRESAS VARIG, RIO-SUL E NORDESTE.</t>
  </si>
  <si>
    <t>JAN A ABR 2005</t>
  </si>
  <si>
    <t>RICO:  DADOS DE JANEIRO A FEVEREIRO . A EMPRESA NÃO OPEROU LINHAS INTERNACIONAIS EM MARÇO E ABRIL DE 2006.</t>
  </si>
  <si>
    <t xml:space="preserve">          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</si>
</sst>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  <numFmt numFmtId="165" formatCode="0.0"/>
    <numFmt numFmtId="166" formatCode="0.000"/>
    <numFmt numFmtId="167" formatCode="0.0000000"/>
    <numFmt numFmtId="168" formatCode="0.000000"/>
    <numFmt numFmtId="169" formatCode="0.00000"/>
    <numFmt numFmtId="170" formatCode="0.0000"/>
    <numFmt numFmtId="171" formatCode="_(* #,##0.0_);_(* \(#,##0.0\);_(* &quot;-&quot;??_);_(@_)"/>
    <numFmt numFmtId="172" formatCode="_(* #,##0_);_(* \(#,##0\);_(* &quot;-&quot;??_);_(@_)"/>
    <numFmt numFmtId="173" formatCode="00000"/>
    <numFmt numFmtId="174" formatCode="_(* #,##0.0_);_(* \(#,##0.0\);_(* &quot;-&quot;?_);_(@_)"/>
    <numFmt numFmtId="175" formatCode="#,##0.0"/>
    <numFmt numFmtId="176" formatCode="#,##0.0_);\(#,##0.0\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1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1" fontId="5" fillId="0" borderId="3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1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75" fontId="5" fillId="0" borderId="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1" xfId="0" applyFont="1" applyBorder="1" applyAlignment="1">
      <alignment/>
    </xf>
    <xf numFmtId="1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top" wrapText="1"/>
    </xf>
    <xf numFmtId="2" fontId="5" fillId="0" borderId="14" xfId="0" applyNumberFormat="1" applyFont="1" applyBorder="1" applyAlignment="1">
      <alignment horizontal="center"/>
    </xf>
    <xf numFmtId="172" fontId="5" fillId="0" borderId="13" xfId="20" applyNumberFormat="1" applyFont="1" applyBorder="1" applyAlignment="1">
      <alignment/>
    </xf>
    <xf numFmtId="172" fontId="5" fillId="0" borderId="3" xfId="20" applyNumberFormat="1" applyFont="1" applyBorder="1" applyAlignment="1">
      <alignment horizontal="right"/>
    </xf>
    <xf numFmtId="172" fontId="5" fillId="0" borderId="13" xfId="20" applyNumberFormat="1" applyFont="1" applyBorder="1" applyAlignment="1">
      <alignment horizontal="right"/>
    </xf>
    <xf numFmtId="172" fontId="5" fillId="0" borderId="7" xfId="20" applyNumberFormat="1" applyFont="1" applyBorder="1" applyAlignment="1">
      <alignment horizontal="right"/>
    </xf>
    <xf numFmtId="1" fontId="5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37" fontId="5" fillId="0" borderId="15" xfId="20" applyNumberFormat="1" applyFont="1" applyBorder="1" applyAlignment="1">
      <alignment/>
    </xf>
    <xf numFmtId="37" fontId="5" fillId="0" borderId="15" xfId="20" applyNumberFormat="1" applyFont="1" applyBorder="1" applyAlignment="1">
      <alignment horizontal="right"/>
    </xf>
    <xf numFmtId="165" fontId="5" fillId="0" borderId="15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0" fontId="5" fillId="0" borderId="1" xfId="0" applyFont="1" applyBorder="1" applyAlignment="1">
      <alignment horizontal="center"/>
    </xf>
    <xf numFmtId="172" fontId="5" fillId="0" borderId="2" xfId="20" applyNumberFormat="1" applyFont="1" applyBorder="1" applyAlignment="1">
      <alignment horizontal="center"/>
    </xf>
    <xf numFmtId="172" fontId="5" fillId="0" borderId="2" xfId="20" applyNumberFormat="1" applyFont="1" applyBorder="1" applyAlignment="1">
      <alignment/>
    </xf>
    <xf numFmtId="172" fontId="5" fillId="0" borderId="14" xfId="20" applyNumberFormat="1" applyFont="1" applyBorder="1" applyAlignment="1">
      <alignment/>
    </xf>
    <xf numFmtId="172" fontId="5" fillId="0" borderId="2" xfId="20" applyNumberFormat="1" applyFont="1" applyBorder="1" applyAlignment="1">
      <alignment horizontal="right"/>
    </xf>
    <xf numFmtId="172" fontId="5" fillId="0" borderId="14" xfId="2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center"/>
    </xf>
    <xf numFmtId="172" fontId="5" fillId="0" borderId="2" xfId="20" applyNumberFormat="1" applyFont="1" applyBorder="1" applyAlignment="1">
      <alignment/>
    </xf>
    <xf numFmtId="1" fontId="5" fillId="0" borderId="2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39" fontId="5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39" fontId="5" fillId="0" borderId="2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72" fontId="5" fillId="0" borderId="1" xfId="20" applyNumberFormat="1" applyFont="1" applyBorder="1" applyAlignment="1">
      <alignment/>
    </xf>
    <xf numFmtId="165" fontId="5" fillId="0" borderId="1" xfId="0" applyNumberFormat="1" applyFont="1" applyBorder="1" applyAlignment="1">
      <alignment horizontal="center"/>
    </xf>
    <xf numFmtId="39" fontId="5" fillId="0" borderId="2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172" fontId="5" fillId="0" borderId="1" xfId="2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left"/>
    </xf>
    <xf numFmtId="172" fontId="5" fillId="0" borderId="16" xfId="20" applyNumberFormat="1" applyFont="1" applyBorder="1" applyAlignment="1">
      <alignment horizontal="right"/>
    </xf>
    <xf numFmtId="172" fontId="5" fillId="0" borderId="1" xfId="20" applyNumberFormat="1" applyFont="1" applyBorder="1" applyAlignment="1">
      <alignment horizontal="right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72" fontId="5" fillId="0" borderId="2" xfId="20" applyNumberFormat="1" applyFont="1" applyBorder="1" applyAlignment="1">
      <alignment horizontal="right"/>
    </xf>
    <xf numFmtId="3" fontId="5" fillId="0" borderId="2" xfId="20" applyNumberFormat="1" applyFont="1" applyBorder="1" applyAlignment="1">
      <alignment horizontal="center"/>
    </xf>
    <xf numFmtId="172" fontId="5" fillId="0" borderId="15" xfId="20" applyNumberFormat="1" applyFont="1" applyBorder="1" applyAlignment="1">
      <alignment/>
    </xf>
    <xf numFmtId="0" fontId="4" fillId="0" borderId="0" xfId="0" applyFont="1" applyFill="1" applyBorder="1" applyAlignment="1">
      <alignment vertical="top" wrapText="1"/>
    </xf>
    <xf numFmtId="1" fontId="5" fillId="0" borderId="22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72" fontId="5" fillId="0" borderId="23" xfId="20" applyNumberFormat="1" applyFont="1" applyBorder="1" applyAlignment="1">
      <alignment horizontal="right"/>
    </xf>
    <xf numFmtId="1" fontId="5" fillId="0" borderId="24" xfId="0" applyNumberFormat="1" applyFont="1" applyBorder="1" applyAlignment="1">
      <alignment horizontal="center"/>
    </xf>
    <xf numFmtId="172" fontId="5" fillId="0" borderId="23" xfId="20" applyNumberFormat="1" applyFont="1" applyBorder="1" applyAlignment="1">
      <alignment/>
    </xf>
    <xf numFmtId="1" fontId="5" fillId="0" borderId="24" xfId="0" applyNumberFormat="1" applyFont="1" applyBorder="1" applyAlignment="1">
      <alignment horizontal="center"/>
    </xf>
    <xf numFmtId="172" fontId="5" fillId="0" borderId="25" xfId="20" applyNumberFormat="1" applyFont="1" applyBorder="1" applyAlignment="1">
      <alignment/>
    </xf>
    <xf numFmtId="1" fontId="5" fillId="0" borderId="26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4" xfId="0" applyFont="1" applyFill="1" applyBorder="1" applyAlignment="1">
      <alignment/>
    </xf>
    <xf numFmtId="0" fontId="4" fillId="0" borderId="6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60" workbookViewId="0" topLeftCell="A1">
      <selection activeCell="B33" sqref="B33"/>
    </sheetView>
  </sheetViews>
  <sheetFormatPr defaultColWidth="9.140625" defaultRowHeight="12.75"/>
  <cols>
    <col min="1" max="1" width="23.8515625" style="0" customWidth="1"/>
    <col min="2" max="2" width="18.7109375" style="0" bestFit="1" customWidth="1"/>
    <col min="3" max="3" width="21.28125" style="0" bestFit="1" customWidth="1"/>
    <col min="4" max="4" width="4.421875" style="0" bestFit="1" customWidth="1"/>
    <col min="5" max="5" width="18.7109375" style="0" bestFit="1" customWidth="1"/>
    <col min="6" max="6" width="16.7109375" style="0" customWidth="1"/>
    <col min="7" max="7" width="4.421875" style="0" bestFit="1" customWidth="1"/>
    <col min="9" max="9" width="16.421875" style="0" bestFit="1" customWidth="1"/>
    <col min="11" max="11" width="10.00390625" style="0" bestFit="1" customWidth="1"/>
    <col min="13" max="13" width="10.00390625" style="0" bestFit="1" customWidth="1"/>
  </cols>
  <sheetData>
    <row r="1" spans="1:13" ht="20.25">
      <c r="A1" s="94" t="s">
        <v>19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0.25">
      <c r="A3" s="94" t="s">
        <v>46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0.25">
      <c r="A5" s="94" t="s">
        <v>25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 ht="2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ht="20.25">
      <c r="A7" s="94" t="s">
        <v>26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</row>
    <row r="8" spans="1:13" ht="18.75" thickBot="1">
      <c r="A8" s="3" t="s">
        <v>18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8.75" thickBot="1">
      <c r="A9" s="11"/>
      <c r="B9" s="95" t="s">
        <v>47</v>
      </c>
      <c r="C9" s="96"/>
      <c r="D9" s="97"/>
      <c r="E9" s="95" t="s">
        <v>48</v>
      </c>
      <c r="F9" s="96"/>
      <c r="G9" s="97"/>
      <c r="H9" s="88" t="s">
        <v>20</v>
      </c>
      <c r="I9" s="89"/>
      <c r="J9" s="98" t="s">
        <v>21</v>
      </c>
      <c r="K9" s="98"/>
      <c r="L9" s="98"/>
      <c r="M9" s="89"/>
    </row>
    <row r="10" spans="1:13" ht="18.75" thickBot="1">
      <c r="A10" s="12" t="s">
        <v>5</v>
      </c>
      <c r="B10" s="19" t="s">
        <v>0</v>
      </c>
      <c r="C10" s="19" t="s">
        <v>1</v>
      </c>
      <c r="D10" s="86" t="s">
        <v>2</v>
      </c>
      <c r="E10" s="19" t="s">
        <v>0</v>
      </c>
      <c r="F10" s="19" t="s">
        <v>1</v>
      </c>
      <c r="G10" s="86" t="s">
        <v>2</v>
      </c>
      <c r="H10" s="88" t="s">
        <v>33</v>
      </c>
      <c r="I10" s="89"/>
      <c r="J10" s="88" t="s">
        <v>3</v>
      </c>
      <c r="K10" s="89"/>
      <c r="L10" s="88" t="s">
        <v>1</v>
      </c>
      <c r="M10" s="89"/>
    </row>
    <row r="11" spans="1:13" ht="18.75" thickBot="1">
      <c r="A11" s="13"/>
      <c r="B11" s="20" t="s">
        <v>7</v>
      </c>
      <c r="C11" s="20" t="s">
        <v>7</v>
      </c>
      <c r="D11" s="87"/>
      <c r="E11" s="20" t="s">
        <v>7</v>
      </c>
      <c r="F11" s="20" t="s">
        <v>7</v>
      </c>
      <c r="G11" s="87"/>
      <c r="H11" s="21" t="s">
        <v>3</v>
      </c>
      <c r="I11" s="22" t="s">
        <v>4</v>
      </c>
      <c r="J11" s="21">
        <v>2005</v>
      </c>
      <c r="K11" s="21">
        <v>2006</v>
      </c>
      <c r="L11" s="21">
        <v>2005</v>
      </c>
      <c r="M11" s="21">
        <v>2006</v>
      </c>
    </row>
    <row r="12" spans="1:13" ht="18.75" thickBot="1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2"/>
    </row>
    <row r="13" spans="1:13" ht="18">
      <c r="A13" s="30" t="s">
        <v>10</v>
      </c>
      <c r="B13" s="78">
        <v>1642</v>
      </c>
      <c r="C13" s="78">
        <v>718</v>
      </c>
      <c r="D13" s="4">
        <f aca="true" t="shared" si="0" ref="D13:D31">(C13/B13)*100</f>
        <v>43.72716199756395</v>
      </c>
      <c r="E13" s="78">
        <v>1948</v>
      </c>
      <c r="F13" s="78">
        <v>1069</v>
      </c>
      <c r="G13" s="4">
        <f aca="true" t="shared" si="1" ref="G13:G31">(F13/E13)*100</f>
        <v>54.87679671457906</v>
      </c>
      <c r="H13" s="79">
        <f aca="true" t="shared" si="2" ref="H13:I28">(E13-B13)/B13*100</f>
        <v>18.635809987819734</v>
      </c>
      <c r="I13" s="79">
        <f t="shared" si="2"/>
        <v>48.8857938718663</v>
      </c>
      <c r="J13" s="46">
        <f>B13/B33*100</f>
        <v>0.01079973696523708</v>
      </c>
      <c r="K13" s="46">
        <f>E13/E33*100</f>
        <v>0.010619536567349286</v>
      </c>
      <c r="L13" s="34">
        <f>C13/C33*100</f>
        <v>0.006725183884136509</v>
      </c>
      <c r="M13" s="34">
        <f>F13/F33*100</f>
        <v>0.008323074177666256</v>
      </c>
    </row>
    <row r="14" spans="1:13" ht="18">
      <c r="A14" s="18" t="s">
        <v>34</v>
      </c>
      <c r="B14" s="61">
        <v>21883</v>
      </c>
      <c r="C14" s="61">
        <v>17143</v>
      </c>
      <c r="D14" s="31">
        <f t="shared" si="0"/>
        <v>78.33935018050542</v>
      </c>
      <c r="E14" s="61">
        <v>0</v>
      </c>
      <c r="F14" s="61">
        <v>0</v>
      </c>
      <c r="G14" s="31" t="s">
        <v>42</v>
      </c>
      <c r="H14" s="5" t="s">
        <v>42</v>
      </c>
      <c r="I14" s="5" t="s">
        <v>42</v>
      </c>
      <c r="J14" s="47">
        <f>B14/B33*100</f>
        <v>0.14392852862989222</v>
      </c>
      <c r="K14" s="47" t="s">
        <v>42</v>
      </c>
      <c r="L14" s="35">
        <f>C14/C33*100</f>
        <v>0.16057079014728715</v>
      </c>
      <c r="M14" s="35" t="s">
        <v>42</v>
      </c>
    </row>
    <row r="15" spans="1:13" ht="18">
      <c r="A15" s="18" t="s">
        <v>35</v>
      </c>
      <c r="B15" s="61">
        <v>702708</v>
      </c>
      <c r="C15" s="61">
        <v>580743</v>
      </c>
      <c r="D15" s="31">
        <f t="shared" si="0"/>
        <v>82.64357314844857</v>
      </c>
      <c r="E15" s="61">
        <v>835848</v>
      </c>
      <c r="F15" s="61">
        <v>622462</v>
      </c>
      <c r="G15" s="31">
        <f t="shared" si="1"/>
        <v>74.47071716388626</v>
      </c>
      <c r="H15" s="5">
        <f t="shared" si="2"/>
        <v>18.94670332485186</v>
      </c>
      <c r="I15" s="5">
        <f t="shared" si="2"/>
        <v>7.1837284306483244</v>
      </c>
      <c r="J15" s="47">
        <f>B15/B33*100</f>
        <v>4.621840172574798</v>
      </c>
      <c r="K15" s="47">
        <f>E15/E33*100</f>
        <v>4.556631622559428</v>
      </c>
      <c r="L15" s="35">
        <f>C15/C33*100</f>
        <v>5.4395591426533265</v>
      </c>
      <c r="M15" s="35">
        <f>F15/F33*100</f>
        <v>4.846396069951818</v>
      </c>
    </row>
    <row r="16" spans="1:13" ht="18">
      <c r="A16" s="18" t="s">
        <v>36</v>
      </c>
      <c r="B16" s="61">
        <v>6135</v>
      </c>
      <c r="C16" s="61">
        <v>3546</v>
      </c>
      <c r="D16" s="31">
        <f t="shared" si="0"/>
        <v>57.799511002444994</v>
      </c>
      <c r="E16" s="61">
        <v>7700</v>
      </c>
      <c r="F16" s="61">
        <v>3784</v>
      </c>
      <c r="G16" s="31">
        <f t="shared" si="1"/>
        <v>49.142857142857146</v>
      </c>
      <c r="H16" s="5">
        <f t="shared" si="2"/>
        <v>25.509372453137736</v>
      </c>
      <c r="I16" s="5">
        <f t="shared" si="2"/>
        <v>6.711787930062043</v>
      </c>
      <c r="J16" s="47">
        <f>B16/B33*100</f>
        <v>0.04035102696816656</v>
      </c>
      <c r="K16" s="47">
        <f>E16/E33*100</f>
        <v>0.04197660758141145</v>
      </c>
      <c r="L16" s="35">
        <f>C16/C33*100</f>
        <v>0.033213791160373346</v>
      </c>
      <c r="M16" s="35">
        <f>F16/F33*100</f>
        <v>0.02946165826781021</v>
      </c>
    </row>
    <row r="17" spans="1:13" ht="18">
      <c r="A17" s="18" t="s">
        <v>17</v>
      </c>
      <c r="B17" s="108">
        <v>3416624</v>
      </c>
      <c r="C17" s="108">
        <v>2526523</v>
      </c>
      <c r="D17" s="31">
        <f t="shared" si="0"/>
        <v>73.94793808156824</v>
      </c>
      <c r="E17" s="61">
        <v>5271701</v>
      </c>
      <c r="F17" s="61">
        <v>3835834</v>
      </c>
      <c r="G17" s="31">
        <f t="shared" si="1"/>
        <v>72.76273825089852</v>
      </c>
      <c r="H17" s="5">
        <f t="shared" si="2"/>
        <v>54.29561461840694</v>
      </c>
      <c r="I17" s="5">
        <f t="shared" si="2"/>
        <v>51.82264321361808</v>
      </c>
      <c r="J17" s="80">
        <f>B17/B33*100</f>
        <v>22.471766448913627</v>
      </c>
      <c r="K17" s="47">
        <f>E17/E33*100</f>
        <v>28.738717423835624</v>
      </c>
      <c r="L17" s="35">
        <f>C17/C33*100</f>
        <v>23.664807468663266</v>
      </c>
      <c r="M17" s="35">
        <f>F17/F33*100</f>
        <v>29.865230042295853</v>
      </c>
    </row>
    <row r="18" spans="1:13" ht="18">
      <c r="A18" s="18" t="s">
        <v>37</v>
      </c>
      <c r="B18" s="108">
        <v>1585</v>
      </c>
      <c r="C18" s="108">
        <v>773</v>
      </c>
      <c r="D18" s="31">
        <f t="shared" si="0"/>
        <v>48.769716088328074</v>
      </c>
      <c r="E18" s="61">
        <v>179</v>
      </c>
      <c r="F18" s="61">
        <v>92</v>
      </c>
      <c r="G18" s="31">
        <f t="shared" si="1"/>
        <v>51.39664804469274</v>
      </c>
      <c r="H18" s="5">
        <f t="shared" si="2"/>
        <v>-88.70662460567823</v>
      </c>
      <c r="I18" s="5">
        <f t="shared" si="2"/>
        <v>-88.09831824062096</v>
      </c>
      <c r="J18" s="80">
        <f>B18/B33*100</f>
        <v>0.01042483744817343</v>
      </c>
      <c r="K18" s="47">
        <f>E18/E33*100</f>
        <v>0.0009758198385808636</v>
      </c>
      <c r="L18" s="35">
        <f>C18/C33*100</f>
        <v>0.00724034420952301</v>
      </c>
      <c r="M18" s="35">
        <f>F18/F33*100</f>
        <v>0.0007162982454118761</v>
      </c>
    </row>
    <row r="19" spans="1:13" ht="18">
      <c r="A19" s="18" t="s">
        <v>11</v>
      </c>
      <c r="B19" s="61">
        <v>19726</v>
      </c>
      <c r="C19" s="61">
        <v>10353</v>
      </c>
      <c r="D19" s="31">
        <f t="shared" si="0"/>
        <v>52.48403122782115</v>
      </c>
      <c r="E19" s="61">
        <v>17936</v>
      </c>
      <c r="F19" s="61">
        <v>10278</v>
      </c>
      <c r="G19" s="31">
        <f t="shared" si="1"/>
        <v>57.303746654772524</v>
      </c>
      <c r="H19" s="5">
        <f t="shared" si="2"/>
        <v>-9.07431815877522</v>
      </c>
      <c r="I19" s="5">
        <f t="shared" si="2"/>
        <v>-0.7244277021153289</v>
      </c>
      <c r="J19" s="47">
        <f>B19/B33*100</f>
        <v>0.1297415416420625</v>
      </c>
      <c r="K19" s="47">
        <f>E19/E33*100</f>
        <v>0.09777823812729815</v>
      </c>
      <c r="L19" s="35">
        <f>C19/C33*100</f>
        <v>0.09697190634048088</v>
      </c>
      <c r="M19" s="35">
        <f>F19/F33*100</f>
        <v>0.08002297137329634</v>
      </c>
    </row>
    <row r="20" spans="1:13" ht="18">
      <c r="A20" s="18" t="s">
        <v>27</v>
      </c>
      <c r="B20" s="61">
        <v>69852</v>
      </c>
      <c r="C20" s="61">
        <v>30117</v>
      </c>
      <c r="D20" s="31">
        <f t="shared" si="0"/>
        <v>43.11544408177289</v>
      </c>
      <c r="E20" s="60">
        <v>177740</v>
      </c>
      <c r="F20" s="60">
        <v>82346</v>
      </c>
      <c r="G20" s="31">
        <f t="shared" si="1"/>
        <v>46.329470012377634</v>
      </c>
      <c r="H20" s="5">
        <f t="shared" si="2"/>
        <v>154.45227051480273</v>
      </c>
      <c r="I20" s="5">
        <f t="shared" si="2"/>
        <v>173.42032738984628</v>
      </c>
      <c r="J20" s="47">
        <f>B20/B33*100</f>
        <v>0.45942949238473846</v>
      </c>
      <c r="K20" s="47">
        <f>E20/E33*100</f>
        <v>0.9689509391584509</v>
      </c>
      <c r="L20" s="35">
        <f>C20/C33*100</f>
        <v>0.2820924276302775</v>
      </c>
      <c r="M20" s="35">
        <f>F20/F33*100</f>
        <v>0.6411336447465908</v>
      </c>
    </row>
    <row r="21" spans="1:13" ht="18">
      <c r="A21" s="18" t="s">
        <v>12</v>
      </c>
      <c r="B21" s="61">
        <v>55145</v>
      </c>
      <c r="C21" s="61">
        <v>20138</v>
      </c>
      <c r="D21" s="31">
        <f t="shared" si="0"/>
        <v>36.518270015413904</v>
      </c>
      <c r="E21" s="61">
        <v>53457</v>
      </c>
      <c r="F21" s="61">
        <v>21683</v>
      </c>
      <c r="G21" s="31">
        <f t="shared" si="1"/>
        <v>40.56157285294723</v>
      </c>
      <c r="H21" s="5">
        <f t="shared" si="2"/>
        <v>-3.0610209447819385</v>
      </c>
      <c r="I21" s="5">
        <f t="shared" si="2"/>
        <v>7.672062766908333</v>
      </c>
      <c r="J21" s="47">
        <f>B21/B33*100</f>
        <v>0.3626988397978068</v>
      </c>
      <c r="K21" s="47">
        <f>E21/E33*100</f>
        <v>0.29142123525707947</v>
      </c>
      <c r="L21" s="35">
        <f>C21/C33*100</f>
        <v>0.1886236115024248</v>
      </c>
      <c r="M21" s="35">
        <f>F21/F33*100</f>
        <v>0.16882059625288817</v>
      </c>
    </row>
    <row r="22" spans="1:13" ht="18">
      <c r="A22" s="18" t="s">
        <v>38</v>
      </c>
      <c r="B22" s="61">
        <v>7537</v>
      </c>
      <c r="C22" s="61">
        <v>3264</v>
      </c>
      <c r="D22" s="31">
        <f t="shared" si="0"/>
        <v>43.306355313785325</v>
      </c>
      <c r="E22" s="61">
        <v>7578</v>
      </c>
      <c r="F22" s="61">
        <v>4574</v>
      </c>
      <c r="G22" s="31">
        <f t="shared" si="1"/>
        <v>60.358933755608334</v>
      </c>
      <c r="H22" s="5">
        <f t="shared" si="2"/>
        <v>0.5439830171155632</v>
      </c>
      <c r="I22" s="5">
        <f t="shared" si="2"/>
        <v>40.13480392156863</v>
      </c>
      <c r="J22" s="47">
        <f>B22/B33*100</f>
        <v>0.04957223965103037</v>
      </c>
      <c r="K22" s="47">
        <f>E22/E33*100</f>
        <v>0.04131152366908259</v>
      </c>
      <c r="L22" s="35">
        <f>C22/C33*100</f>
        <v>0.03057242367384619</v>
      </c>
      <c r="M22" s="35">
        <f>F22/F33*100</f>
        <v>0.035612480157760015</v>
      </c>
    </row>
    <row r="23" spans="1:13" ht="18">
      <c r="A23" s="18" t="s">
        <v>23</v>
      </c>
      <c r="B23" s="60">
        <v>12380</v>
      </c>
      <c r="C23" s="60">
        <v>7102</v>
      </c>
      <c r="D23" s="31">
        <f t="shared" si="0"/>
        <v>57.36672051696284</v>
      </c>
      <c r="E23" s="61">
        <v>10463</v>
      </c>
      <c r="F23" s="61">
        <v>6121</v>
      </c>
      <c r="G23" s="109">
        <f>(F23/E23)*100</f>
        <v>58.50138583580235</v>
      </c>
      <c r="H23" s="5">
        <f t="shared" si="2"/>
        <v>-15.48465266558966</v>
      </c>
      <c r="I23" s="5">
        <f t="shared" si="2"/>
        <v>-13.813010419600113</v>
      </c>
      <c r="J23" s="47">
        <f>B23/B33*100</f>
        <v>0.08142554423242086</v>
      </c>
      <c r="K23" s="47">
        <f>E23/E33*100</f>
        <v>0.05703912274341662</v>
      </c>
      <c r="L23" s="35">
        <f>C23/C33*100</f>
        <v>0.06652124783445332</v>
      </c>
      <c r="M23" s="35">
        <f>F23/F33*100</f>
        <v>0.04765719087137059</v>
      </c>
    </row>
    <row r="24" spans="1:13" ht="18">
      <c r="A24" s="18" t="s">
        <v>13</v>
      </c>
      <c r="B24" s="61">
        <v>105517</v>
      </c>
      <c r="C24" s="61">
        <v>60023</v>
      </c>
      <c r="D24" s="31">
        <f t="shared" si="0"/>
        <v>56.884672611996166</v>
      </c>
      <c r="E24" s="61">
        <v>116676</v>
      </c>
      <c r="F24" s="61">
        <v>80722</v>
      </c>
      <c r="G24" s="31">
        <f t="shared" si="1"/>
        <v>69.18475093421098</v>
      </c>
      <c r="H24" s="5">
        <f t="shared" si="2"/>
        <v>10.575547068244926</v>
      </c>
      <c r="I24" s="5">
        <f t="shared" si="2"/>
        <v>34.485114039618146</v>
      </c>
      <c r="J24" s="47">
        <f>B24/B33*100</f>
        <v>0.6940047779299153</v>
      </c>
      <c r="K24" s="47">
        <f>E24/E33*100</f>
        <v>0.6360600865154237</v>
      </c>
      <c r="L24" s="35">
        <f>C24/C33*100</f>
        <v>0.562208512921345</v>
      </c>
      <c r="M24" s="35">
        <f>F24/F33*100</f>
        <v>0.6284894235449725</v>
      </c>
    </row>
    <row r="25" spans="1:13" ht="18">
      <c r="A25" s="18" t="s">
        <v>39</v>
      </c>
      <c r="B25" s="61">
        <v>0</v>
      </c>
      <c r="C25" s="61">
        <v>0</v>
      </c>
      <c r="D25" s="31" t="s">
        <v>42</v>
      </c>
      <c r="E25" s="61">
        <v>20660</v>
      </c>
      <c r="F25" s="61">
        <v>9144</v>
      </c>
      <c r="G25" s="31">
        <f t="shared" si="1"/>
        <v>44.259438528557595</v>
      </c>
      <c r="H25" s="5" t="s">
        <v>42</v>
      </c>
      <c r="I25" s="5" t="s">
        <v>42</v>
      </c>
      <c r="J25" s="47" t="s">
        <v>42</v>
      </c>
      <c r="K25" s="47">
        <f>E25/E33*100</f>
        <v>0.1126281444976572</v>
      </c>
      <c r="L25" s="35" t="s">
        <v>42</v>
      </c>
      <c r="M25" s="35">
        <f>F25/F33*100</f>
        <v>0.07119381691354561</v>
      </c>
    </row>
    <row r="26" spans="1:13" ht="18">
      <c r="A26" s="18" t="s">
        <v>14</v>
      </c>
      <c r="B26" s="61">
        <v>6249625</v>
      </c>
      <c r="C26" s="61">
        <v>4307714</v>
      </c>
      <c r="D26" s="31">
        <f t="shared" si="0"/>
        <v>68.92755965357922</v>
      </c>
      <c r="E26" s="61">
        <v>7889254</v>
      </c>
      <c r="F26" s="61">
        <v>5640274</v>
      </c>
      <c r="G26" s="31">
        <f t="shared" si="1"/>
        <v>71.49312216338832</v>
      </c>
      <c r="H26" s="5">
        <f t="shared" si="2"/>
        <v>26.235638138288298</v>
      </c>
      <c r="I26" s="5">
        <f t="shared" si="2"/>
        <v>30.934272795269134</v>
      </c>
      <c r="J26" s="47">
        <f>B26/B33*100</f>
        <v>41.104936742612544</v>
      </c>
      <c r="K26" s="47">
        <f>E26/E33*100</f>
        <v>43.008327177672804</v>
      </c>
      <c r="L26" s="35">
        <f>C26/C33*100</f>
        <v>40.34842447112704</v>
      </c>
      <c r="M26" s="35">
        <f>F26/F33*100</f>
        <v>43.9143301069807</v>
      </c>
    </row>
    <row r="27" spans="1:13" ht="18">
      <c r="A27" s="18" t="s">
        <v>40</v>
      </c>
      <c r="B27" s="61">
        <v>0</v>
      </c>
      <c r="C27" s="61">
        <v>0</v>
      </c>
      <c r="D27" s="31" t="s">
        <v>42</v>
      </c>
      <c r="E27" s="63">
        <v>3947</v>
      </c>
      <c r="F27" s="63">
        <v>2231</v>
      </c>
      <c r="G27" s="31">
        <f t="shared" si="1"/>
        <v>56.52394223460856</v>
      </c>
      <c r="H27" s="5" t="s">
        <v>42</v>
      </c>
      <c r="I27" s="5" t="s">
        <v>42</v>
      </c>
      <c r="J27" s="47" t="s">
        <v>42</v>
      </c>
      <c r="K27" s="47">
        <f>E27/E33*100</f>
        <v>0.021517100016081946</v>
      </c>
      <c r="L27" s="35" t="s">
        <v>42</v>
      </c>
      <c r="M27" s="35">
        <f>F27/F33*100</f>
        <v>0.017370232451237998</v>
      </c>
    </row>
    <row r="28" spans="1:13" ht="18">
      <c r="A28" s="18" t="s">
        <v>15</v>
      </c>
      <c r="B28" s="61">
        <v>73801</v>
      </c>
      <c r="C28" s="61">
        <v>45251</v>
      </c>
      <c r="D28" s="31">
        <f t="shared" si="0"/>
        <v>61.31488733214997</v>
      </c>
      <c r="E28" s="61">
        <v>102657</v>
      </c>
      <c r="F28" s="61">
        <v>62981</v>
      </c>
      <c r="G28" s="31">
        <f t="shared" si="1"/>
        <v>61.35090641651324</v>
      </c>
      <c r="H28" s="5">
        <f t="shared" si="2"/>
        <v>39.09974119591875</v>
      </c>
      <c r="I28" s="5">
        <f t="shared" si="2"/>
        <v>39.18145455349053</v>
      </c>
      <c r="J28" s="47">
        <f>B28/B33*100</f>
        <v>0.4854027940142886</v>
      </c>
      <c r="K28" s="47">
        <f>E28/E33*100</f>
        <v>0.5596354031798643</v>
      </c>
      <c r="L28" s="35">
        <f>C28/C33*100</f>
        <v>0.42384581607390137</v>
      </c>
      <c r="M28" s="35">
        <f>F28/F33*100</f>
        <v>0.49036064993788453</v>
      </c>
    </row>
    <row r="29" spans="1:13" ht="18">
      <c r="A29" s="18" t="s">
        <v>16</v>
      </c>
      <c r="B29" s="61">
        <v>57045</v>
      </c>
      <c r="C29" s="61">
        <v>35481</v>
      </c>
      <c r="D29" s="31">
        <f t="shared" si="0"/>
        <v>62.19826452800421</v>
      </c>
      <c r="E29" s="61">
        <v>69294</v>
      </c>
      <c r="F29" s="61">
        <v>46560</v>
      </c>
      <c r="G29" s="31">
        <f t="shared" si="1"/>
        <v>67.191964672266</v>
      </c>
      <c r="H29" s="5">
        <f>(E29-B29)/B29*100</f>
        <v>21.472521693399948</v>
      </c>
      <c r="I29" s="5">
        <f>(F29-C29)/C29*100</f>
        <v>31.225162763169017</v>
      </c>
      <c r="J29" s="47">
        <f>B29/B33*100</f>
        <v>0.37519549036659516</v>
      </c>
      <c r="K29" s="47">
        <f>E29/E33*100</f>
        <v>0.3777567591878344</v>
      </c>
      <c r="L29" s="35">
        <f>C29/C33*100</f>
        <v>0.3323346091825174</v>
      </c>
      <c r="M29" s="35">
        <f>F29/F33*100</f>
        <v>0.3625091989823582</v>
      </c>
    </row>
    <row r="30" spans="1:13" ht="18">
      <c r="A30" s="18" t="s">
        <v>41</v>
      </c>
      <c r="B30" s="61">
        <v>0</v>
      </c>
      <c r="C30" s="61">
        <v>0</v>
      </c>
      <c r="D30" s="31" t="s">
        <v>42</v>
      </c>
      <c r="E30" s="61">
        <v>4076</v>
      </c>
      <c r="F30" s="61">
        <v>1848</v>
      </c>
      <c r="G30" s="31">
        <f t="shared" si="1"/>
        <v>45.338567222767416</v>
      </c>
      <c r="H30" s="5" t="s">
        <v>42</v>
      </c>
      <c r="I30" s="5" t="s">
        <v>42</v>
      </c>
      <c r="J30" s="47" t="s">
        <v>42</v>
      </c>
      <c r="K30" s="47">
        <f>E30/E33*100</f>
        <v>0.02222034448075754</v>
      </c>
      <c r="L30" s="35" t="s">
        <v>42</v>
      </c>
      <c r="M30" s="35">
        <f>F30/F33*100</f>
        <v>0.014388251712186382</v>
      </c>
    </row>
    <row r="31" spans="1:13" ht="18.75" thickBot="1">
      <c r="A31" s="122" t="s">
        <v>28</v>
      </c>
      <c r="B31" s="62">
        <v>4402869</v>
      </c>
      <c r="C31" s="62">
        <v>3027399</v>
      </c>
      <c r="D31" s="65">
        <f t="shared" si="0"/>
        <v>68.75968828507048</v>
      </c>
      <c r="E31" s="62">
        <v>3752436</v>
      </c>
      <c r="F31" s="62">
        <v>2411809</v>
      </c>
      <c r="G31" s="65">
        <f t="shared" si="1"/>
        <v>64.27315482529215</v>
      </c>
      <c r="H31" s="69">
        <f>(E31-B31)/B31*100</f>
        <v>-14.772935556338378</v>
      </c>
      <c r="I31" s="69">
        <f>(F31-C31)/C31*100</f>
        <v>-20.33395664066745</v>
      </c>
      <c r="J31" s="81">
        <f>B31/B33*100</f>
        <v>28.958481785868706</v>
      </c>
      <c r="K31" s="81">
        <f>E31/E33*100</f>
        <v>20.45643291511185</v>
      </c>
      <c r="L31" s="39">
        <f>C31/C33*100</f>
        <v>28.3562882529958</v>
      </c>
      <c r="M31" s="39">
        <f>F31/F33*100</f>
        <v>18.777984293136647</v>
      </c>
    </row>
    <row r="32" spans="1:13" ht="18.75" thickBot="1">
      <c r="A32" s="49"/>
      <c r="B32" s="110"/>
      <c r="C32" s="110"/>
      <c r="D32" s="44"/>
      <c r="E32" s="110"/>
      <c r="F32" s="110"/>
      <c r="G32" s="74"/>
      <c r="H32" s="74"/>
      <c r="I32" s="74"/>
      <c r="J32" s="75"/>
      <c r="K32" s="76"/>
      <c r="L32" s="77"/>
      <c r="M32" s="54"/>
    </row>
    <row r="33" spans="1:13" ht="18.75" thickBot="1">
      <c r="A33" s="6" t="s">
        <v>8</v>
      </c>
      <c r="B33" s="43">
        <f>SUM(B13:B31)</f>
        <v>15204074</v>
      </c>
      <c r="C33" s="41">
        <f>SUM(C13:C31)</f>
        <v>10676288</v>
      </c>
      <c r="D33" s="7">
        <f>(C33/B33)*100</f>
        <v>70.21991605670954</v>
      </c>
      <c r="E33" s="41">
        <f>SUM(E13:E31)</f>
        <v>18343550</v>
      </c>
      <c r="F33" s="41">
        <f>SUM(F13:F31)</f>
        <v>12843812</v>
      </c>
      <c r="G33" s="7">
        <f>(F33/E33)*100</f>
        <v>70.01813716537966</v>
      </c>
      <c r="H33" s="28">
        <f>(E33-B33)/B33*100</f>
        <v>20.64891291636702</v>
      </c>
      <c r="I33" s="28">
        <f>(F33-C33)/C33*100</f>
        <v>20.30222489314638</v>
      </c>
      <c r="J33" s="32">
        <f>B33/B33*100</f>
        <v>100</v>
      </c>
      <c r="K33" s="33">
        <f>E33/E33*100</f>
        <v>100</v>
      </c>
      <c r="L33" s="32">
        <f>C33/C33*100</f>
        <v>100</v>
      </c>
      <c r="M33" s="32">
        <f>F33/F33*100</f>
        <v>100</v>
      </c>
    </row>
    <row r="34" spans="1:13" ht="18">
      <c r="A34" s="99" t="s">
        <v>22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</row>
    <row r="35" spans="1:13" ht="18">
      <c r="A35" s="111" t="s">
        <v>49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</row>
    <row r="36" spans="1:13" ht="18">
      <c r="A36" s="37" t="s">
        <v>43</v>
      </c>
      <c r="B36" s="37"/>
      <c r="C36" s="37"/>
      <c r="D36" s="37"/>
      <c r="E36" s="37"/>
      <c r="F36" s="37"/>
      <c r="G36" s="37"/>
      <c r="H36" s="3"/>
      <c r="I36" s="10"/>
      <c r="J36" s="3"/>
      <c r="K36" s="3"/>
      <c r="M36" s="3"/>
    </row>
    <row r="37" spans="1:13" ht="18">
      <c r="A37" s="9" t="s">
        <v>44</v>
      </c>
      <c r="B37" s="15"/>
      <c r="C37" s="16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ht="18">
      <c r="A38" s="9"/>
      <c r="B38" s="15"/>
      <c r="C38" s="16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8">
      <c r="A39" s="9"/>
      <c r="B39" s="15"/>
      <c r="C39" s="16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20.25">
      <c r="A40" s="94" t="s">
        <v>30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1:13" ht="18.75" thickBo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8.75" thickBot="1">
      <c r="A42" s="11"/>
      <c r="B42" s="95" t="s">
        <v>50</v>
      </c>
      <c r="C42" s="96"/>
      <c r="D42" s="103"/>
      <c r="E42" s="104" t="s">
        <v>48</v>
      </c>
      <c r="F42" s="96"/>
      <c r="G42" s="103"/>
      <c r="H42" s="105" t="s">
        <v>20</v>
      </c>
      <c r="I42" s="106"/>
      <c r="J42" s="105" t="s">
        <v>21</v>
      </c>
      <c r="K42" s="98"/>
      <c r="L42" s="98"/>
      <c r="M42" s="89"/>
    </row>
    <row r="43" spans="1:13" ht="18.75" thickBot="1">
      <c r="A43" s="12" t="s">
        <v>5</v>
      </c>
      <c r="B43" s="23" t="s">
        <v>0</v>
      </c>
      <c r="C43" s="24" t="s">
        <v>1</v>
      </c>
      <c r="D43" s="86" t="s">
        <v>2</v>
      </c>
      <c r="E43" s="24" t="s">
        <v>0</v>
      </c>
      <c r="F43" s="24" t="s">
        <v>1</v>
      </c>
      <c r="G43" s="86" t="s">
        <v>2</v>
      </c>
      <c r="H43" s="88" t="s">
        <v>33</v>
      </c>
      <c r="I43" s="106"/>
      <c r="J43" s="105" t="s">
        <v>3</v>
      </c>
      <c r="K43" s="89"/>
      <c r="L43" s="88" t="s">
        <v>1</v>
      </c>
      <c r="M43" s="89"/>
    </row>
    <row r="44" spans="1:13" ht="18.75" thickBot="1">
      <c r="A44" s="13"/>
      <c r="B44" s="20" t="s">
        <v>7</v>
      </c>
      <c r="C44" s="25" t="s">
        <v>7</v>
      </c>
      <c r="D44" s="87"/>
      <c r="E44" s="25" t="s">
        <v>7</v>
      </c>
      <c r="F44" s="25" t="s">
        <v>7</v>
      </c>
      <c r="G44" s="87"/>
      <c r="H44" s="22" t="s">
        <v>3</v>
      </c>
      <c r="I44" s="22" t="s">
        <v>4</v>
      </c>
      <c r="J44" s="14">
        <v>2005</v>
      </c>
      <c r="K44" s="14">
        <v>2006</v>
      </c>
      <c r="L44" s="14">
        <v>2005</v>
      </c>
      <c r="M44" s="14">
        <v>2006</v>
      </c>
    </row>
    <row r="45" spans="1:13" ht="18.75" thickBot="1">
      <c r="A45" s="100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2"/>
    </row>
    <row r="46" spans="1:13" ht="18">
      <c r="A46" s="83" t="s">
        <v>35</v>
      </c>
      <c r="B46" s="84">
        <v>291864</v>
      </c>
      <c r="C46" s="85">
        <v>240206</v>
      </c>
      <c r="D46" s="112">
        <f aca="true" t="shared" si="3" ref="D46:D52">(C46/B46)*100</f>
        <v>82.30066058164076</v>
      </c>
      <c r="E46" s="82">
        <v>239063</v>
      </c>
      <c r="F46" s="82">
        <v>201628</v>
      </c>
      <c r="G46" s="4">
        <f aca="true" t="shared" si="4" ref="G46:G52">F46/E46*100</f>
        <v>84.34094778363863</v>
      </c>
      <c r="H46" s="113">
        <f aca="true" t="shared" si="5" ref="H46:I48">(E46-B46)/B46*100</f>
        <v>-18.09096017323137</v>
      </c>
      <c r="I46" s="113">
        <f t="shared" si="5"/>
        <v>-16.060381505874126</v>
      </c>
      <c r="J46" s="34">
        <f>B46/B54*100</f>
        <v>2.55870582773078</v>
      </c>
      <c r="K46" s="34">
        <f>E46/E54*100</f>
        <v>2.228125872899252</v>
      </c>
      <c r="L46" s="34">
        <f>C46/C54*100</f>
        <v>2.7530388686828675</v>
      </c>
      <c r="M46" s="34">
        <f>F46/F54*100</f>
        <v>2.4560712385881938</v>
      </c>
    </row>
    <row r="47" spans="1:13" ht="18">
      <c r="A47" s="57" t="s">
        <v>17</v>
      </c>
      <c r="B47" s="114">
        <v>236447</v>
      </c>
      <c r="C47" s="108">
        <v>168282</v>
      </c>
      <c r="D47" s="115">
        <f t="shared" si="3"/>
        <v>71.1711292594112</v>
      </c>
      <c r="E47" s="63">
        <v>508371</v>
      </c>
      <c r="F47" s="63">
        <v>347134</v>
      </c>
      <c r="G47" s="31">
        <f t="shared" si="4"/>
        <v>68.28359603517903</v>
      </c>
      <c r="H47" s="68">
        <f t="shared" si="5"/>
        <v>115.00420813120911</v>
      </c>
      <c r="I47" s="68">
        <f t="shared" si="5"/>
        <v>106.28112335246789</v>
      </c>
      <c r="J47" s="35">
        <f>B47/B54*100</f>
        <v>2.0728774937966303</v>
      </c>
      <c r="K47" s="35">
        <f>E47/E54*100</f>
        <v>4.738142573847335</v>
      </c>
      <c r="L47" s="35">
        <f>C47/C54*100</f>
        <v>1.9287065556218013</v>
      </c>
      <c r="M47" s="35">
        <f>F47/F54*100</f>
        <v>4.228509102585326</v>
      </c>
    </row>
    <row r="48" spans="1:13" ht="18">
      <c r="A48" s="57" t="s">
        <v>11</v>
      </c>
      <c r="B48" s="114">
        <v>3769</v>
      </c>
      <c r="C48" s="108">
        <v>1775</v>
      </c>
      <c r="D48" s="115">
        <f t="shared" si="3"/>
        <v>47.09472008490316</v>
      </c>
      <c r="E48" s="63">
        <v>5940</v>
      </c>
      <c r="F48" s="63">
        <v>4073</v>
      </c>
      <c r="G48" s="31">
        <f t="shared" si="4"/>
        <v>68.56902356902357</v>
      </c>
      <c r="H48" s="68">
        <f t="shared" si="5"/>
        <v>57.60148580525338</v>
      </c>
      <c r="I48" s="68">
        <f t="shared" si="5"/>
        <v>129.46478873239437</v>
      </c>
      <c r="J48" s="35">
        <f>B48/B54*100</f>
        <v>0.03304197251020102</v>
      </c>
      <c r="K48" s="35">
        <f>E48/E54*100</f>
        <v>0.05536225883981024</v>
      </c>
      <c r="L48" s="35">
        <f>C48/C54*100</f>
        <v>0.02034355508152207</v>
      </c>
      <c r="M48" s="35">
        <f>F48/F54*100</f>
        <v>0.04961403254890052</v>
      </c>
    </row>
    <row r="49" spans="1:13" ht="18">
      <c r="A49" s="18" t="s">
        <v>13</v>
      </c>
      <c r="B49" s="116">
        <v>0</v>
      </c>
      <c r="C49" s="63">
        <v>0</v>
      </c>
      <c r="D49" s="117" t="s">
        <v>42</v>
      </c>
      <c r="E49" s="63">
        <v>2678</v>
      </c>
      <c r="F49" s="63">
        <v>1771</v>
      </c>
      <c r="G49" s="31">
        <f t="shared" si="4"/>
        <v>66.13144137415982</v>
      </c>
      <c r="H49" s="5" t="s">
        <v>42</v>
      </c>
      <c r="I49" s="5" t="s">
        <v>42</v>
      </c>
      <c r="J49" s="35" t="s">
        <v>42</v>
      </c>
      <c r="K49" s="35">
        <f>E49/E54*100</f>
        <v>0.024959617705894242</v>
      </c>
      <c r="L49" s="35" t="s">
        <v>42</v>
      </c>
      <c r="M49" s="35">
        <f>F49/F54*100</f>
        <v>0.021572907351854364</v>
      </c>
    </row>
    <row r="50" spans="1:13" ht="18">
      <c r="A50" s="18" t="s">
        <v>39</v>
      </c>
      <c r="B50" s="116">
        <v>6369</v>
      </c>
      <c r="C50" s="63">
        <v>4063</v>
      </c>
      <c r="D50" s="117">
        <f t="shared" si="3"/>
        <v>63.79337415606846</v>
      </c>
      <c r="E50" s="63">
        <v>10272</v>
      </c>
      <c r="F50" s="63">
        <v>5604</v>
      </c>
      <c r="G50" s="31">
        <f t="shared" si="4"/>
        <v>54.556074766355145</v>
      </c>
      <c r="H50" s="5">
        <f aca="true" t="shared" si="6" ref="H50:I52">(E50-B50)/B50*100</f>
        <v>61.28120584079133</v>
      </c>
      <c r="I50" s="5">
        <f t="shared" si="6"/>
        <v>37.92763967511691</v>
      </c>
      <c r="J50" s="35">
        <f>B50/B54*100</f>
        <v>0.05583558580988864</v>
      </c>
      <c r="K50" s="35">
        <f>E50/E54*100</f>
        <v>0.09573756276136881</v>
      </c>
      <c r="L50" s="35">
        <f>C50/C54*100</f>
        <v>0.046566684110548824</v>
      </c>
      <c r="M50" s="35">
        <f>F50/F54*100</f>
        <v>0.06826345160914277</v>
      </c>
    </row>
    <row r="51" spans="1:13" ht="18">
      <c r="A51" s="18" t="s">
        <v>14</v>
      </c>
      <c r="B51" s="116">
        <v>1897945</v>
      </c>
      <c r="C51" s="63">
        <v>1374616</v>
      </c>
      <c r="D51" s="117">
        <f t="shared" si="3"/>
        <v>72.42654555321677</v>
      </c>
      <c r="E51" s="63">
        <v>2410843</v>
      </c>
      <c r="F51" s="63">
        <v>1888839</v>
      </c>
      <c r="G51" s="31">
        <f t="shared" si="4"/>
        <v>78.34765681547907</v>
      </c>
      <c r="H51" s="5">
        <f t="shared" si="6"/>
        <v>27.023860017018407</v>
      </c>
      <c r="I51" s="5">
        <f t="shared" si="6"/>
        <v>37.40848353285572</v>
      </c>
      <c r="J51" s="35">
        <f>B51/B54*100</f>
        <v>16.638855536182934</v>
      </c>
      <c r="K51" s="35">
        <f>E51/E54*100</f>
        <v>22.469648853223</v>
      </c>
      <c r="L51" s="35">
        <f>C51/C54*100</f>
        <v>15.754690879967065</v>
      </c>
      <c r="M51" s="35">
        <f>F51/F54*100</f>
        <v>23.00832792183469</v>
      </c>
    </row>
    <row r="52" spans="1:13" ht="18.75" thickBot="1">
      <c r="A52" s="58" t="s">
        <v>6</v>
      </c>
      <c r="B52" s="118">
        <v>8970310</v>
      </c>
      <c r="C52" s="64">
        <v>6936180</v>
      </c>
      <c r="D52" s="119">
        <f t="shared" si="3"/>
        <v>77.32374912349741</v>
      </c>
      <c r="E52" s="64">
        <v>7552164</v>
      </c>
      <c r="F52" s="64">
        <v>5760322</v>
      </c>
      <c r="G52" s="65">
        <f t="shared" si="4"/>
        <v>76.27379384240068</v>
      </c>
      <c r="H52" s="69">
        <f t="shared" si="6"/>
        <v>-15.809331004168195</v>
      </c>
      <c r="I52" s="69">
        <f t="shared" si="6"/>
        <v>-16.952530066982114</v>
      </c>
      <c r="J52" s="39">
        <f>B52/B54*100</f>
        <v>78.64068358396958</v>
      </c>
      <c r="K52" s="39">
        <f>E52/E54*100</f>
        <v>70.38802326072334</v>
      </c>
      <c r="L52" s="39">
        <f>C52/C54*100</f>
        <v>79.4966534565362</v>
      </c>
      <c r="M52" s="39">
        <f>F52/F54*100</f>
        <v>70.1676413454819</v>
      </c>
    </row>
    <row r="53" spans="1:13" ht="18.75" thickBot="1">
      <c r="A53" s="49"/>
      <c r="B53" s="50"/>
      <c r="C53" s="51"/>
      <c r="D53" s="44"/>
      <c r="E53" s="51"/>
      <c r="F53" s="51"/>
      <c r="G53" s="44"/>
      <c r="H53" s="52"/>
      <c r="I53" s="52"/>
      <c r="J53" s="53"/>
      <c r="K53" s="53"/>
      <c r="L53" s="53"/>
      <c r="M53" s="54"/>
    </row>
    <row r="54" spans="1:13" ht="18.75" thickBot="1">
      <c r="A54" s="6" t="s">
        <v>8</v>
      </c>
      <c r="B54" s="40">
        <f>SUM(B46:B52)</f>
        <v>11406704</v>
      </c>
      <c r="C54" s="41">
        <f>SUM(C46:C52)</f>
        <v>8725122</v>
      </c>
      <c r="D54" s="26">
        <f>(C54/B54)*100</f>
        <v>76.49117571561426</v>
      </c>
      <c r="E54" s="41">
        <f>SUM(E46:E52)</f>
        <v>10729331</v>
      </c>
      <c r="F54" s="42">
        <f>SUM(F46:F52)</f>
        <v>8209371</v>
      </c>
      <c r="G54" s="7">
        <f>F54/E54*100</f>
        <v>76.51335390808616</v>
      </c>
      <c r="H54" s="27">
        <f>(E54-B54)/B54*100</f>
        <v>-5.938376239095886</v>
      </c>
      <c r="I54" s="8">
        <f>(F54-C54)/C54*100</f>
        <v>-5.9111035925916</v>
      </c>
      <c r="J54" s="36">
        <f>B54/B54*100</f>
        <v>100</v>
      </c>
      <c r="K54" s="32">
        <f>E54/E54*100</f>
        <v>100</v>
      </c>
      <c r="L54" s="36">
        <f>C54/C54*100</f>
        <v>100</v>
      </c>
      <c r="M54" s="32">
        <f>F54/F54*100</f>
        <v>100</v>
      </c>
    </row>
    <row r="55" spans="1:13" ht="18">
      <c r="A55" s="99" t="s">
        <v>22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</row>
    <row r="56" spans="1:13" ht="18">
      <c r="A56" s="120" t="s">
        <v>51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1"/>
      <c r="M56" s="3"/>
    </row>
    <row r="57" spans="1:13" ht="18">
      <c r="A57" s="38" t="s">
        <v>52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1:13" ht="18">
      <c r="A58" s="37"/>
      <c r="B58" s="37"/>
      <c r="C58" s="37"/>
      <c r="D58" s="37"/>
      <c r="E58" s="37"/>
      <c r="F58" s="3"/>
      <c r="G58" s="3"/>
      <c r="H58" s="3"/>
      <c r="I58" s="10"/>
      <c r="J58" s="3"/>
      <c r="K58" s="3"/>
      <c r="M58" s="3"/>
    </row>
  </sheetData>
  <mergeCells count="29">
    <mergeCell ref="L43:M43"/>
    <mergeCell ref="A45:M45"/>
    <mergeCell ref="A55:M55"/>
    <mergeCell ref="A56:K56"/>
    <mergeCell ref="D43:D44"/>
    <mergeCell ref="G43:G44"/>
    <mergeCell ref="H43:I43"/>
    <mergeCell ref="J43:K43"/>
    <mergeCell ref="A40:M40"/>
    <mergeCell ref="B42:D42"/>
    <mergeCell ref="E42:G42"/>
    <mergeCell ref="H42:I42"/>
    <mergeCell ref="J42:M42"/>
    <mergeCell ref="L10:M10"/>
    <mergeCell ref="A12:M12"/>
    <mergeCell ref="A34:M34"/>
    <mergeCell ref="A35:M35"/>
    <mergeCell ref="D10:D11"/>
    <mergeCell ref="G10:G11"/>
    <mergeCell ref="H10:I10"/>
    <mergeCell ref="J10:K10"/>
    <mergeCell ref="B9:D9"/>
    <mergeCell ref="E9:G9"/>
    <mergeCell ref="H9:I9"/>
    <mergeCell ref="J9:M9"/>
    <mergeCell ref="A1:M1"/>
    <mergeCell ref="A3:M3"/>
    <mergeCell ref="A5:M5"/>
    <mergeCell ref="A7:M7"/>
  </mergeCells>
  <printOptions/>
  <pageMargins left="0.75" right="0.75" top="1" bottom="1" header="0.492125985" footer="0.492125985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view="pageBreakPreview" zoomScale="50" zoomScaleNormal="75" zoomScaleSheetLayoutView="50" workbookViewId="0" topLeftCell="A28">
      <selection activeCell="A31" sqref="A31"/>
    </sheetView>
  </sheetViews>
  <sheetFormatPr defaultColWidth="9.140625" defaultRowHeight="19.5" customHeight="1"/>
  <cols>
    <col min="1" max="1" width="28.00390625" style="0" customWidth="1"/>
    <col min="2" max="3" width="22.57421875" style="0" customWidth="1"/>
    <col min="4" max="4" width="10.8515625" style="0" customWidth="1"/>
    <col min="5" max="5" width="22.421875" style="0" customWidth="1"/>
    <col min="6" max="6" width="22.57421875" style="0" customWidth="1"/>
    <col min="7" max="7" width="10.8515625" style="0" customWidth="1"/>
    <col min="8" max="9" width="17.28125" style="0" customWidth="1"/>
    <col min="10" max="12" width="13.57421875" style="0" customWidth="1"/>
    <col min="13" max="13" width="13.7109375" style="0" customWidth="1"/>
    <col min="14" max="14" width="0.2890625" style="0" customWidth="1"/>
    <col min="15" max="15" width="14.8515625" style="0" customWidth="1"/>
    <col min="16" max="16" width="28.00390625" style="0" customWidth="1"/>
    <col min="17" max="18" width="22.7109375" style="0" customWidth="1"/>
    <col min="19" max="19" width="10.8515625" style="0" customWidth="1"/>
    <col min="20" max="21" width="22.8515625" style="0" customWidth="1"/>
    <col min="22" max="22" width="10.8515625" style="0" customWidth="1"/>
    <col min="23" max="24" width="17.421875" style="0" customWidth="1"/>
    <col min="25" max="28" width="13.7109375" style="0" customWidth="1"/>
    <col min="29" max="29" width="14.8515625" style="0" hidden="1" customWidth="1"/>
    <col min="30" max="16384" width="14.8515625" style="0" customWidth="1"/>
  </cols>
  <sheetData>
    <row r="1" spans="1:13" ht="19.5" customHeight="1">
      <c r="A1" s="94" t="s">
        <v>19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4" ht="19.5" customHeight="1">
      <c r="A2" s="2"/>
      <c r="B2" s="93" t="s">
        <v>24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3" s="29" customFormat="1" ht="19.5" customHeight="1">
      <c r="A3" s="94" t="s">
        <v>45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18.75" customHeight="1">
      <c r="A4" s="2"/>
      <c r="B4" s="2"/>
      <c r="C4" s="2" t="s">
        <v>9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s="2" customFormat="1" ht="19.5" customHeight="1">
      <c r="A5" s="94" t="s">
        <v>25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 s="2" customFormat="1" ht="19.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s="2" customFormat="1" ht="19.5" customHeight="1">
      <c r="A7" s="94" t="s">
        <v>26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</row>
    <row r="8" spans="1:13" ht="19.5" customHeight="1" thickBot="1">
      <c r="A8" s="3" t="s">
        <v>18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9.5" customHeight="1" thickBot="1">
      <c r="A9" s="11"/>
      <c r="B9" s="95" t="s">
        <v>31</v>
      </c>
      <c r="C9" s="96"/>
      <c r="D9" s="97"/>
      <c r="E9" s="95" t="s">
        <v>32</v>
      </c>
      <c r="F9" s="96"/>
      <c r="G9" s="97"/>
      <c r="H9" s="88" t="s">
        <v>20</v>
      </c>
      <c r="I9" s="89"/>
      <c r="J9" s="98" t="s">
        <v>21</v>
      </c>
      <c r="K9" s="98"/>
      <c r="L9" s="98"/>
      <c r="M9" s="89"/>
    </row>
    <row r="10" spans="1:13" ht="19.5" customHeight="1" thickBot="1">
      <c r="A10" s="12" t="s">
        <v>5</v>
      </c>
      <c r="B10" s="19" t="s">
        <v>0</v>
      </c>
      <c r="C10" s="19" t="s">
        <v>1</v>
      </c>
      <c r="D10" s="86" t="s">
        <v>2</v>
      </c>
      <c r="E10" s="19" t="s">
        <v>0</v>
      </c>
      <c r="F10" s="19" t="s">
        <v>1</v>
      </c>
      <c r="G10" s="86" t="s">
        <v>2</v>
      </c>
      <c r="H10" s="88" t="s">
        <v>33</v>
      </c>
      <c r="I10" s="89"/>
      <c r="J10" s="88" t="s">
        <v>3</v>
      </c>
      <c r="K10" s="89"/>
      <c r="L10" s="88" t="s">
        <v>1</v>
      </c>
      <c r="M10" s="89"/>
    </row>
    <row r="11" spans="1:13" ht="19.5" customHeight="1" thickBot="1">
      <c r="A11" s="13"/>
      <c r="B11" s="20" t="s">
        <v>7</v>
      </c>
      <c r="C11" s="20" t="s">
        <v>7</v>
      </c>
      <c r="D11" s="87"/>
      <c r="E11" s="20" t="s">
        <v>7</v>
      </c>
      <c r="F11" s="20" t="s">
        <v>7</v>
      </c>
      <c r="G11" s="87"/>
      <c r="H11" s="21" t="s">
        <v>3</v>
      </c>
      <c r="I11" s="22" t="s">
        <v>4</v>
      </c>
      <c r="J11" s="21">
        <v>2005</v>
      </c>
      <c r="K11" s="21">
        <v>2006</v>
      </c>
      <c r="L11" s="21">
        <v>2005</v>
      </c>
      <c r="M11" s="21">
        <v>2006</v>
      </c>
    </row>
    <row r="12" spans="1:13" ht="19.5" customHeight="1" thickBot="1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2"/>
    </row>
    <row r="13" spans="1:13" ht="19.5" customHeight="1">
      <c r="A13" s="30" t="s">
        <v>10</v>
      </c>
      <c r="B13" s="78">
        <v>458</v>
      </c>
      <c r="C13" s="78">
        <v>240</v>
      </c>
      <c r="D13" s="4">
        <f aca="true" t="shared" si="0" ref="D13:D18">(C13/B13)*100</f>
        <v>52.40174672489083</v>
      </c>
      <c r="E13" s="78">
        <v>533</v>
      </c>
      <c r="F13" s="78">
        <v>338</v>
      </c>
      <c r="G13" s="4">
        <f>(F13/E13)*100</f>
        <v>63.41463414634146</v>
      </c>
      <c r="H13" s="79">
        <f aca="true" t="shared" si="1" ref="H13:I17">(E13-B13)/B13*100</f>
        <v>16.375545851528383</v>
      </c>
      <c r="I13" s="79">
        <f t="shared" si="1"/>
        <v>40.833333333333336</v>
      </c>
      <c r="J13" s="46">
        <f>B13/B33*100</f>
        <v>0.012505129697034564</v>
      </c>
      <c r="K13" s="46">
        <f>E13/E33*100</f>
        <v>0.012428657639683654</v>
      </c>
      <c r="L13" s="34">
        <f>C13/C33*100</f>
        <v>0.009480035834535454</v>
      </c>
      <c r="M13" s="34">
        <f>F13/F33*100</f>
        <v>0.010906782824979372</v>
      </c>
    </row>
    <row r="14" spans="1:13" ht="19.5" customHeight="1">
      <c r="A14" s="18" t="s">
        <v>34</v>
      </c>
      <c r="B14" s="61">
        <v>250</v>
      </c>
      <c r="C14" s="61">
        <v>158</v>
      </c>
      <c r="D14" s="31">
        <f t="shared" si="0"/>
        <v>63.2</v>
      </c>
      <c r="E14" s="61">
        <v>0</v>
      </c>
      <c r="F14" s="61">
        <v>0</v>
      </c>
      <c r="G14" s="31" t="s">
        <v>42</v>
      </c>
      <c r="H14" s="5" t="s">
        <v>42</v>
      </c>
      <c r="I14" s="5" t="s">
        <v>42</v>
      </c>
      <c r="J14" s="47">
        <f>B14/B33*100</f>
        <v>0.006825944157769959</v>
      </c>
      <c r="K14" s="47" t="s">
        <v>42</v>
      </c>
      <c r="L14" s="35">
        <f>C14/C33*100</f>
        <v>0.0062410235910691746</v>
      </c>
      <c r="M14" s="35" t="s">
        <v>42</v>
      </c>
    </row>
    <row r="15" spans="1:13" ht="19.5" customHeight="1">
      <c r="A15" s="18" t="s">
        <v>35</v>
      </c>
      <c r="B15" s="61">
        <v>104802</v>
      </c>
      <c r="C15" s="61">
        <v>78691</v>
      </c>
      <c r="D15" s="31">
        <f t="shared" si="0"/>
        <v>75.08539913360433</v>
      </c>
      <c r="E15" s="61">
        <v>142943</v>
      </c>
      <c r="F15" s="61">
        <v>99069</v>
      </c>
      <c r="G15" s="31">
        <f>(F15/E15)*100</f>
        <v>69.3066467053301</v>
      </c>
      <c r="H15" s="5">
        <f t="shared" si="1"/>
        <v>36.39338943913284</v>
      </c>
      <c r="I15" s="5">
        <f t="shared" si="1"/>
        <v>25.89622701452517</v>
      </c>
      <c r="J15" s="47">
        <f>B15/B33*100</f>
        <v>2.8614903984904285</v>
      </c>
      <c r="K15" s="47">
        <f>E15/E33*100</f>
        <v>3.3331887598298326</v>
      </c>
      <c r="L15" s="35">
        <f>C15/C33*100</f>
        <v>3.108306249397623</v>
      </c>
      <c r="M15" s="35">
        <f>F15/F33*100</f>
        <v>3.1968167683073414</v>
      </c>
    </row>
    <row r="16" spans="1:13" ht="19.5" customHeight="1">
      <c r="A16" s="18" t="s">
        <v>36</v>
      </c>
      <c r="B16" s="61">
        <v>1613</v>
      </c>
      <c r="C16" s="61">
        <v>1101</v>
      </c>
      <c r="D16" s="31">
        <f t="shared" si="0"/>
        <v>68.25790452572845</v>
      </c>
      <c r="E16" s="61">
        <v>2172</v>
      </c>
      <c r="F16" s="61">
        <v>1055</v>
      </c>
      <c r="G16" s="31">
        <f>(F16/E16)*100</f>
        <v>48.57274401473297</v>
      </c>
      <c r="H16" s="5">
        <f t="shared" si="1"/>
        <v>34.65592064476131</v>
      </c>
      <c r="I16" s="5">
        <f t="shared" si="1"/>
        <v>-4.178019981834695</v>
      </c>
      <c r="J16" s="47">
        <f>B16/B33*100</f>
        <v>0.04404099170593177</v>
      </c>
      <c r="K16" s="47">
        <f>E16/E33*100</f>
        <v>0.0506473628393863</v>
      </c>
      <c r="L16" s="35">
        <f>C16/C33*100</f>
        <v>0.043489664390931396</v>
      </c>
      <c r="M16" s="35">
        <f>F16/F33*100</f>
        <v>0.03404336059276106</v>
      </c>
    </row>
    <row r="17" spans="1:13" ht="19.5" customHeight="1">
      <c r="A17" s="18" t="s">
        <v>17</v>
      </c>
      <c r="B17" s="63">
        <v>903075</v>
      </c>
      <c r="C17" s="63">
        <v>680039</v>
      </c>
      <c r="D17" s="31">
        <f t="shared" si="0"/>
        <v>75.30260498851148</v>
      </c>
      <c r="E17" s="61">
        <v>1318018</v>
      </c>
      <c r="F17" s="61">
        <v>1033225</v>
      </c>
      <c r="G17" s="31">
        <f aca="true" t="shared" si="2" ref="G17:G31">(F17/E17)*100</f>
        <v>78.39232848109813</v>
      </c>
      <c r="H17" s="5">
        <f t="shared" si="1"/>
        <v>45.94778949699637</v>
      </c>
      <c r="I17" s="5">
        <f t="shared" si="1"/>
        <v>51.9361389567363</v>
      </c>
      <c r="J17" s="80">
        <f>B17/B33*100</f>
        <v>24.65735808111242</v>
      </c>
      <c r="K17" s="47">
        <f>E17/E33*100</f>
        <v>30.733948376999194</v>
      </c>
      <c r="L17" s="35">
        <f>C17/C33*100</f>
        <v>26.8616420370069</v>
      </c>
      <c r="M17" s="35">
        <f>F17/F33*100</f>
        <v>33.34071208384412</v>
      </c>
    </row>
    <row r="18" spans="1:13" ht="19.5" customHeight="1">
      <c r="A18" s="18" t="s">
        <v>37</v>
      </c>
      <c r="B18" s="63">
        <v>426</v>
      </c>
      <c r="C18" s="63">
        <v>242</v>
      </c>
      <c r="D18" s="31">
        <f t="shared" si="0"/>
        <v>56.8075117370892</v>
      </c>
      <c r="E18" s="61">
        <v>0</v>
      </c>
      <c r="F18" s="61">
        <v>0</v>
      </c>
      <c r="G18" s="31" t="s">
        <v>42</v>
      </c>
      <c r="H18" s="5" t="s">
        <v>42</v>
      </c>
      <c r="I18" s="5" t="s">
        <v>42</v>
      </c>
      <c r="J18" s="80">
        <f>B18/B33*100</f>
        <v>0.01163140884484001</v>
      </c>
      <c r="K18" s="47" t="s">
        <v>42</v>
      </c>
      <c r="L18" s="35">
        <f>C18/C33*100</f>
        <v>0.009559036133156583</v>
      </c>
      <c r="M18" s="35" t="s">
        <v>42</v>
      </c>
    </row>
    <row r="19" spans="1:13" ht="19.5" customHeight="1">
      <c r="A19" s="18" t="s">
        <v>11</v>
      </c>
      <c r="B19" s="61">
        <v>4503</v>
      </c>
      <c r="C19" s="61">
        <v>2881</v>
      </c>
      <c r="D19" s="31">
        <f aca="true" t="shared" si="3" ref="D19:D31">(C19/B19)*100</f>
        <v>63.979569176104825</v>
      </c>
      <c r="E19" s="61">
        <v>4587</v>
      </c>
      <c r="F19" s="61">
        <v>2948</v>
      </c>
      <c r="G19" s="31">
        <f t="shared" si="2"/>
        <v>64.26858513189448</v>
      </c>
      <c r="H19" s="5">
        <f aca="true" t="shared" si="4" ref="H19:H31">(E19-B19)/B19*100</f>
        <v>1.8654230512991337</v>
      </c>
      <c r="I19" s="5">
        <f>(F19-C19)/C19*100</f>
        <v>2.3255813953488373</v>
      </c>
      <c r="J19" s="47">
        <f>B19/B33*100</f>
        <v>0.1229489061697525</v>
      </c>
      <c r="K19" s="47">
        <f>E19/E33*100</f>
        <v>0.10696107428373157</v>
      </c>
      <c r="L19" s="35">
        <f>C19/C33*100</f>
        <v>0.11379993016373603</v>
      </c>
      <c r="M19" s="35">
        <f>F19/F33*100</f>
        <v>0.09512779813029346</v>
      </c>
    </row>
    <row r="20" spans="1:13" ht="19.5" customHeight="1">
      <c r="A20" s="18" t="s">
        <v>27</v>
      </c>
      <c r="B20" s="61">
        <v>18712</v>
      </c>
      <c r="C20" s="61">
        <v>8382</v>
      </c>
      <c r="D20" s="31">
        <f t="shared" si="3"/>
        <v>44.79478409576742</v>
      </c>
      <c r="E20" s="61">
        <v>43793</v>
      </c>
      <c r="F20" s="61">
        <v>21817</v>
      </c>
      <c r="G20" s="31">
        <f t="shared" si="2"/>
        <v>49.81846413810426</v>
      </c>
      <c r="H20" s="5">
        <f t="shared" si="4"/>
        <v>134.03698161607525</v>
      </c>
      <c r="I20" s="5">
        <f>(F20-C20)/C20*100</f>
        <v>160.28394178000477</v>
      </c>
      <c r="J20" s="47">
        <f>B20/B33*100</f>
        <v>0.5109082683207659</v>
      </c>
      <c r="K20" s="47">
        <f>E20/E33*100</f>
        <v>1.021178619164477</v>
      </c>
      <c r="L20" s="35">
        <f>C20/C33*100</f>
        <v>0.3310902515211508</v>
      </c>
      <c r="M20" s="35">
        <f>F20/F33*100</f>
        <v>0.7040037896230028</v>
      </c>
    </row>
    <row r="21" spans="1:13" ht="19.5" customHeight="1">
      <c r="A21" s="18" t="s">
        <v>12</v>
      </c>
      <c r="B21" s="61">
        <v>15192</v>
      </c>
      <c r="C21" s="61">
        <v>5619</v>
      </c>
      <c r="D21" s="31">
        <f t="shared" si="3"/>
        <v>36.98657187993681</v>
      </c>
      <c r="E21" s="61">
        <v>13067</v>
      </c>
      <c r="F21" s="61">
        <v>5633</v>
      </c>
      <c r="G21" s="31">
        <f t="shared" si="2"/>
        <v>43.108594168516106</v>
      </c>
      <c r="H21" s="5">
        <f t="shared" si="4"/>
        <v>-13.987625065824119</v>
      </c>
      <c r="I21" s="5">
        <f aca="true" t="shared" si="5" ref="I21:I31">(F21-C21)/C21*100</f>
        <v>0.24915465385299873</v>
      </c>
      <c r="J21" s="47">
        <f>B21/B33*100</f>
        <v>0.4147989745793649</v>
      </c>
      <c r="K21" s="47">
        <f>E21/E33*100</f>
        <v>0.304700317781888</v>
      </c>
      <c r="L21" s="35">
        <f>C21/C33*100</f>
        <v>0.22195133897606134</v>
      </c>
      <c r="M21" s="35">
        <f>F21/F33*100</f>
        <v>0.18176895755357636</v>
      </c>
    </row>
    <row r="22" spans="1:13" ht="19.5" customHeight="1">
      <c r="A22" s="18" t="s">
        <v>38</v>
      </c>
      <c r="B22" s="61">
        <v>1447</v>
      </c>
      <c r="C22" s="61">
        <v>737</v>
      </c>
      <c r="D22" s="31">
        <f t="shared" si="3"/>
        <v>50.93296475466482</v>
      </c>
      <c r="E22" s="61">
        <v>2017</v>
      </c>
      <c r="F22" s="61">
        <v>1268</v>
      </c>
      <c r="G22" s="31">
        <f t="shared" si="2"/>
        <v>62.86564204263758</v>
      </c>
      <c r="H22" s="5">
        <f t="shared" si="4"/>
        <v>39.391845196959224</v>
      </c>
      <c r="I22" s="5">
        <f t="shared" si="5"/>
        <v>72.04884667571235</v>
      </c>
      <c r="J22" s="47">
        <f>B22/B33*100</f>
        <v>0.03950856478517252</v>
      </c>
      <c r="K22" s="47">
        <f>E22/E33*100</f>
        <v>0.04703302525186103</v>
      </c>
      <c r="L22" s="35">
        <f>C22/C33*100</f>
        <v>0.02911161004188596</v>
      </c>
      <c r="M22" s="35">
        <f>F22/F33*100</f>
        <v>0.040916569887792444</v>
      </c>
    </row>
    <row r="23" spans="1:13" ht="19.5" customHeight="1">
      <c r="A23" s="18" t="s">
        <v>23</v>
      </c>
      <c r="B23" s="60">
        <v>3294</v>
      </c>
      <c r="C23" s="60">
        <v>1791</v>
      </c>
      <c r="D23" s="31">
        <f t="shared" si="3"/>
        <v>54.37158469945356</v>
      </c>
      <c r="E23" s="60">
        <v>2234</v>
      </c>
      <c r="F23" s="60">
        <v>1222</v>
      </c>
      <c r="G23" s="31">
        <f>(F23/E23)*100</f>
        <v>54.70008952551477</v>
      </c>
      <c r="H23" s="5">
        <f t="shared" si="4"/>
        <v>-32.17972070431087</v>
      </c>
      <c r="I23" s="5">
        <f t="shared" si="5"/>
        <v>-31.76996091568956</v>
      </c>
      <c r="J23" s="47">
        <f>B23/B33*100</f>
        <v>0.08993864022277698</v>
      </c>
      <c r="K23" s="47">
        <f>E23/E33*100</f>
        <v>0.05209309787439641</v>
      </c>
      <c r="L23" s="35">
        <f>C23/C33*100</f>
        <v>0.07074476741522083</v>
      </c>
      <c r="M23" s="35">
        <f>F23/F33*100</f>
        <v>0.03943221482877158</v>
      </c>
    </row>
    <row r="24" spans="1:13" ht="19.5" customHeight="1">
      <c r="A24" s="18" t="s">
        <v>13</v>
      </c>
      <c r="B24" s="61">
        <v>25599</v>
      </c>
      <c r="C24" s="61">
        <v>13853</v>
      </c>
      <c r="D24" s="31">
        <f t="shared" si="3"/>
        <v>54.11539513262237</v>
      </c>
      <c r="E24" s="61">
        <v>30401</v>
      </c>
      <c r="F24" s="61">
        <v>17570</v>
      </c>
      <c r="G24" s="31">
        <f t="shared" si="2"/>
        <v>57.794151508174075</v>
      </c>
      <c r="H24" s="5">
        <f t="shared" si="4"/>
        <v>18.75854525567405</v>
      </c>
      <c r="I24" s="5">
        <f t="shared" si="5"/>
        <v>26.831733198585145</v>
      </c>
      <c r="J24" s="47">
        <f>B24/B33*100</f>
        <v>0.6989493779790127</v>
      </c>
      <c r="K24" s="47">
        <f>E24/E33*100</f>
        <v>0.7088998516022942</v>
      </c>
      <c r="L24" s="35">
        <f>C24/C33*100</f>
        <v>0.5471955683992485</v>
      </c>
      <c r="M24" s="35">
        <f>F24/F33*100</f>
        <v>0.5669590953694899</v>
      </c>
    </row>
    <row r="25" spans="1:13" ht="19.5" customHeight="1">
      <c r="A25" s="18" t="s">
        <v>39</v>
      </c>
      <c r="B25" s="61">
        <v>0</v>
      </c>
      <c r="C25" s="61">
        <v>0</v>
      </c>
      <c r="D25" s="31" t="s">
        <v>42</v>
      </c>
      <c r="E25" s="61">
        <v>10462</v>
      </c>
      <c r="F25" s="61">
        <v>4676</v>
      </c>
      <c r="G25" s="31">
        <f t="shared" si="2"/>
        <v>44.6950869814567</v>
      </c>
      <c r="H25" s="5" t="s">
        <v>42</v>
      </c>
      <c r="I25" s="5" t="s">
        <v>42</v>
      </c>
      <c r="J25" s="47" t="s">
        <v>42</v>
      </c>
      <c r="K25" s="47">
        <f>E25/E33*100</f>
        <v>0.24395612800444727</v>
      </c>
      <c r="L25" s="35" t="s">
        <v>42</v>
      </c>
      <c r="M25" s="35">
        <f>F25/F33*100</f>
        <v>0.1508879186082945</v>
      </c>
    </row>
    <row r="26" spans="1:13" ht="19.5" customHeight="1">
      <c r="A26" s="18" t="s">
        <v>14</v>
      </c>
      <c r="B26" s="61">
        <v>1505715</v>
      </c>
      <c r="C26" s="61">
        <v>1039370</v>
      </c>
      <c r="D26" s="31">
        <f t="shared" si="3"/>
        <v>69.02833537555247</v>
      </c>
      <c r="E26" s="61">
        <v>1874584</v>
      </c>
      <c r="F26" s="61">
        <v>1372091</v>
      </c>
      <c r="G26" s="31">
        <f t="shared" si="2"/>
        <v>73.1944260699974</v>
      </c>
      <c r="H26" s="5">
        <f t="shared" si="4"/>
        <v>24.49792955506188</v>
      </c>
      <c r="I26" s="5">
        <f t="shared" si="5"/>
        <v>32.011795606954216</v>
      </c>
      <c r="J26" s="47">
        <f>B26/B33*100</f>
        <v>41.11170603006637</v>
      </c>
      <c r="K26" s="47">
        <f>E26/E33*100</f>
        <v>43.71212523982879</v>
      </c>
      <c r="L26" s="35">
        <f>C26/C33*100</f>
        <v>41.05527018892132</v>
      </c>
      <c r="M26" s="35">
        <f>F26/F33*100</f>
        <v>44.275439506238975</v>
      </c>
    </row>
    <row r="27" spans="1:13" ht="19.5" customHeight="1">
      <c r="A27" s="18" t="s">
        <v>40</v>
      </c>
      <c r="B27" s="61">
        <v>0</v>
      </c>
      <c r="C27" s="61">
        <v>0</v>
      </c>
      <c r="D27" s="31" t="s">
        <v>42</v>
      </c>
      <c r="E27" s="63">
        <v>1001</v>
      </c>
      <c r="F27" s="63">
        <v>591</v>
      </c>
      <c r="G27" s="31">
        <f t="shared" si="2"/>
        <v>59.04095904095904</v>
      </c>
      <c r="H27" s="5" t="s">
        <v>42</v>
      </c>
      <c r="I27" s="5" t="s">
        <v>42</v>
      </c>
      <c r="J27" s="47" t="s">
        <v>42</v>
      </c>
      <c r="K27" s="47">
        <f>E27/E33*100</f>
        <v>0.023341625323308326</v>
      </c>
      <c r="L27" s="35" t="s">
        <v>42</v>
      </c>
      <c r="M27" s="35">
        <f>F27/F33*100</f>
        <v>0.01907073564959411</v>
      </c>
    </row>
    <row r="28" spans="1:13" ht="19.5" customHeight="1">
      <c r="A28" s="18" t="s">
        <v>15</v>
      </c>
      <c r="B28" s="61">
        <v>19393</v>
      </c>
      <c r="C28" s="61">
        <v>12548</v>
      </c>
      <c r="D28" s="31">
        <f t="shared" si="3"/>
        <v>64.70375908833084</v>
      </c>
      <c r="E28" s="61">
        <v>22684</v>
      </c>
      <c r="F28" s="61">
        <v>15004</v>
      </c>
      <c r="G28" s="31">
        <f t="shared" si="2"/>
        <v>66.14353729500971</v>
      </c>
      <c r="H28" s="5">
        <f t="shared" si="4"/>
        <v>16.970040736348167</v>
      </c>
      <c r="I28" s="5">
        <f t="shared" si="5"/>
        <v>19.572840293273828</v>
      </c>
      <c r="J28" s="47">
        <f>B28/B33*100</f>
        <v>0.5295021402065312</v>
      </c>
      <c r="K28" s="47">
        <f>E28/E33*100</f>
        <v>0.5289524763575685</v>
      </c>
      <c r="L28" s="35">
        <f>C28/C33*100</f>
        <v>0.495647873548962</v>
      </c>
      <c r="M28" s="35">
        <f>F28/F33*100</f>
        <v>0.4841578979467175</v>
      </c>
    </row>
    <row r="29" spans="1:13" ht="19.5" customHeight="1">
      <c r="A29" s="18" t="s">
        <v>16</v>
      </c>
      <c r="B29" s="61">
        <v>13756</v>
      </c>
      <c r="C29" s="61">
        <v>8452</v>
      </c>
      <c r="D29" s="31">
        <f t="shared" si="3"/>
        <v>61.44227973248037</v>
      </c>
      <c r="E29" s="61">
        <v>16408</v>
      </c>
      <c r="F29" s="61">
        <v>10796</v>
      </c>
      <c r="G29" s="31">
        <f t="shared" si="2"/>
        <v>65.79717211116528</v>
      </c>
      <c r="H29" s="5">
        <f t="shared" si="4"/>
        <v>19.278860133759814</v>
      </c>
      <c r="I29" s="5">
        <f t="shared" si="5"/>
        <v>27.733080927591104</v>
      </c>
      <c r="J29" s="47">
        <f>B29/B33*100</f>
        <v>0.3755907513371342</v>
      </c>
      <c r="K29" s="47">
        <f>E29/E33*100</f>
        <v>0.38260678152331973</v>
      </c>
      <c r="L29" s="35">
        <f>C29/C33*100</f>
        <v>0.3338552619728903</v>
      </c>
      <c r="M29" s="35">
        <f>F29/F33*100</f>
        <v>0.3483716786345482</v>
      </c>
    </row>
    <row r="30" spans="1:13" ht="19.5" customHeight="1" thickBot="1">
      <c r="A30" s="58" t="s">
        <v>41</v>
      </c>
      <c r="B30" s="61">
        <v>0</v>
      </c>
      <c r="C30" s="61">
        <v>0</v>
      </c>
      <c r="D30" s="31" t="s">
        <v>42</v>
      </c>
      <c r="E30" s="61">
        <v>332</v>
      </c>
      <c r="F30" s="61">
        <v>116</v>
      </c>
      <c r="G30" s="31">
        <f t="shared" si="2"/>
        <v>34.93975903614458</v>
      </c>
      <c r="H30" s="5" t="s">
        <v>42</v>
      </c>
      <c r="I30" s="5" t="s">
        <v>42</v>
      </c>
      <c r="J30" s="47" t="s">
        <v>42</v>
      </c>
      <c r="K30" s="47">
        <f>E30/E33*100</f>
        <v>0.007741677929408955</v>
      </c>
      <c r="L30" s="35" t="s">
        <v>42</v>
      </c>
      <c r="M30" s="35">
        <f>F30/F33*100</f>
        <v>0.0037431562357917374</v>
      </c>
    </row>
    <row r="31" spans="1:13" ht="19.5" customHeight="1" thickBot="1">
      <c r="A31" s="123" t="s">
        <v>28</v>
      </c>
      <c r="B31" s="62">
        <v>1044262</v>
      </c>
      <c r="C31" s="62">
        <v>677532</v>
      </c>
      <c r="D31" s="65">
        <f t="shared" si="3"/>
        <v>64.8814186478106</v>
      </c>
      <c r="E31" s="62">
        <v>803240</v>
      </c>
      <c r="F31" s="62">
        <v>511570</v>
      </c>
      <c r="G31" s="65">
        <f t="shared" si="2"/>
        <v>63.68831233504307</v>
      </c>
      <c r="H31" s="69">
        <f t="shared" si="4"/>
        <v>-23.080606208020594</v>
      </c>
      <c r="I31" s="69">
        <f t="shared" si="5"/>
        <v>-24.495079199211254</v>
      </c>
      <c r="J31" s="81">
        <f>B31/B33*100</f>
        <v>28.512296392324686</v>
      </c>
      <c r="K31" s="81">
        <f>E31/E33*100</f>
        <v>18.730196927766414</v>
      </c>
      <c r="L31" s="39">
        <f>C31/C33*100</f>
        <v>26.762615162685314</v>
      </c>
      <c r="M31" s="39">
        <f>F31/F33*100</f>
        <v>16.507641685723957</v>
      </c>
    </row>
    <row r="32" spans="1:13" s="17" customFormat="1" ht="19.5" customHeight="1" thickBot="1">
      <c r="A32" s="49"/>
      <c r="B32" s="73"/>
      <c r="C32" s="73"/>
      <c r="D32" s="44"/>
      <c r="E32" s="73"/>
      <c r="F32" s="73"/>
      <c r="G32" s="74"/>
      <c r="H32" s="74"/>
      <c r="I32" s="74"/>
      <c r="J32" s="75"/>
      <c r="K32" s="76"/>
      <c r="L32" s="77"/>
      <c r="M32" s="54"/>
    </row>
    <row r="33" spans="1:13" s="17" customFormat="1" ht="19.5" customHeight="1" thickBot="1">
      <c r="A33" s="6" t="s">
        <v>8</v>
      </c>
      <c r="B33" s="43">
        <f>SUM(B13:B31)</f>
        <v>3662497</v>
      </c>
      <c r="C33" s="43">
        <f>SUM(C13:C31)</f>
        <v>2531636</v>
      </c>
      <c r="D33" s="7">
        <f>(C33/B33)*100</f>
        <v>69.12322385520044</v>
      </c>
      <c r="E33" s="41">
        <f>SUM(E13:E31)</f>
        <v>4288476</v>
      </c>
      <c r="F33" s="41">
        <f>SUM(F13:F31)</f>
        <v>3098989</v>
      </c>
      <c r="G33" s="7">
        <f>(F33/E33)*100</f>
        <v>72.26317694211184</v>
      </c>
      <c r="H33" s="28">
        <f>(E33-B33)/B33*100</f>
        <v>17.091590791746725</v>
      </c>
      <c r="I33" s="28">
        <f>(F33-C33)/C33*100</f>
        <v>22.410528211796642</v>
      </c>
      <c r="J33" s="32">
        <f>B33/B33*100</f>
        <v>100</v>
      </c>
      <c r="K33" s="33">
        <f>E33/E33*100</f>
        <v>100</v>
      </c>
      <c r="L33" s="32">
        <f>C33/C33*100</f>
        <v>100</v>
      </c>
      <c r="M33" s="32">
        <f>F33/F33*100</f>
        <v>100</v>
      </c>
    </row>
    <row r="34" spans="1:13" s="17" customFormat="1" ht="19.5" customHeight="1">
      <c r="A34" s="99" t="s">
        <v>22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</row>
    <row r="35" spans="1:13" s="17" customFormat="1" ht="19.5" customHeight="1">
      <c r="A35" s="93" t="s">
        <v>29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</row>
    <row r="36" spans="1:13" s="17" customFormat="1" ht="19.5" customHeight="1">
      <c r="A36" s="37" t="s">
        <v>43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s="17" customFormat="1" ht="19.5" customHeight="1">
      <c r="A37" s="9" t="s">
        <v>44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s="17" customFormat="1" ht="19.5" customHeight="1">
      <c r="A38" s="9"/>
      <c r="B38" s="15"/>
      <c r="C38" s="16"/>
      <c r="D38" s="15"/>
      <c r="E38" s="15"/>
      <c r="F38" s="15"/>
      <c r="G38" s="48"/>
      <c r="H38" s="15"/>
      <c r="I38" s="15"/>
      <c r="J38" s="15"/>
      <c r="K38" s="15"/>
      <c r="L38" s="15"/>
      <c r="M38" s="15"/>
    </row>
    <row r="39" spans="1:13" s="17" customFormat="1" ht="19.5" customHeight="1">
      <c r="A39" s="9"/>
      <c r="B39" s="15"/>
      <c r="C39" s="16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s="17" customFormat="1" ht="19.5" customHeight="1">
      <c r="A40" s="107" t="s">
        <v>30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</row>
    <row r="41" spans="1:13" ht="19.5" customHeight="1" thickBo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9.5" customHeight="1" thickBot="1">
      <c r="A42" s="11"/>
      <c r="B42" s="95" t="s">
        <v>31</v>
      </c>
      <c r="C42" s="96"/>
      <c r="D42" s="103"/>
      <c r="E42" s="104" t="s">
        <v>32</v>
      </c>
      <c r="F42" s="96"/>
      <c r="G42" s="103"/>
      <c r="H42" s="105" t="s">
        <v>20</v>
      </c>
      <c r="I42" s="106"/>
      <c r="J42" s="105" t="s">
        <v>21</v>
      </c>
      <c r="K42" s="98"/>
      <c r="L42" s="98"/>
      <c r="M42" s="89"/>
    </row>
    <row r="43" spans="1:13" ht="19.5" customHeight="1" thickBot="1">
      <c r="A43" s="12" t="s">
        <v>5</v>
      </c>
      <c r="B43" s="23" t="s">
        <v>0</v>
      </c>
      <c r="C43" s="24" t="s">
        <v>1</v>
      </c>
      <c r="D43" s="86" t="s">
        <v>2</v>
      </c>
      <c r="E43" s="24" t="s">
        <v>0</v>
      </c>
      <c r="F43" s="24" t="s">
        <v>1</v>
      </c>
      <c r="G43" s="86" t="s">
        <v>2</v>
      </c>
      <c r="H43" s="88" t="s">
        <v>33</v>
      </c>
      <c r="I43" s="106"/>
      <c r="J43" s="105" t="s">
        <v>3</v>
      </c>
      <c r="K43" s="89"/>
      <c r="L43" s="88" t="s">
        <v>1</v>
      </c>
      <c r="M43" s="89"/>
    </row>
    <row r="44" spans="1:13" ht="19.5" customHeight="1" thickBot="1">
      <c r="A44" s="13"/>
      <c r="B44" s="20" t="s">
        <v>7</v>
      </c>
      <c r="C44" s="25" t="s">
        <v>7</v>
      </c>
      <c r="D44" s="87"/>
      <c r="E44" s="25" t="s">
        <v>7</v>
      </c>
      <c r="F44" s="25" t="s">
        <v>7</v>
      </c>
      <c r="G44" s="87"/>
      <c r="H44" s="22" t="s">
        <v>3</v>
      </c>
      <c r="I44" s="22" t="s">
        <v>4</v>
      </c>
      <c r="J44" s="14">
        <v>2005</v>
      </c>
      <c r="K44" s="14">
        <v>2006</v>
      </c>
      <c r="L44" s="14">
        <v>2005</v>
      </c>
      <c r="M44" s="14">
        <v>2006</v>
      </c>
    </row>
    <row r="45" spans="1:13" ht="19.5" customHeight="1" thickBot="1">
      <c r="A45" s="100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2"/>
    </row>
    <row r="46" spans="1:13" ht="19.5" customHeight="1">
      <c r="A46" s="55" t="s">
        <v>35</v>
      </c>
      <c r="B46" s="82">
        <v>77100</v>
      </c>
      <c r="C46" s="82">
        <v>63993</v>
      </c>
      <c r="D46" s="59">
        <f aca="true" t="shared" si="6" ref="D46:D51">(C46/B46)*100</f>
        <v>83</v>
      </c>
      <c r="E46" s="82">
        <v>77905</v>
      </c>
      <c r="F46" s="82">
        <v>70153</v>
      </c>
      <c r="G46" s="4">
        <f>(F46/E46)*100</f>
        <v>90.04941916436687</v>
      </c>
      <c r="H46" s="34">
        <f aca="true" t="shared" si="7" ref="H46:I51">(E46-B46)/B46*100</f>
        <v>1.0440985732814525</v>
      </c>
      <c r="I46" s="79">
        <f t="shared" si="7"/>
        <v>9.626052849530417</v>
      </c>
      <c r="J46" s="34">
        <f>B46/B53*100</f>
        <v>2.697011249790116</v>
      </c>
      <c r="K46" s="34">
        <f>E46/E53*100</f>
        <v>3.0310634887285914</v>
      </c>
      <c r="L46" s="34">
        <f>C46/C53*100</f>
        <v>3.145736790024171</v>
      </c>
      <c r="M46" s="34">
        <f>F46/F53*100</f>
        <v>3.6944136955511997</v>
      </c>
    </row>
    <row r="47" spans="1:13" ht="19.5" customHeight="1">
      <c r="A47" s="56" t="s">
        <v>17</v>
      </c>
      <c r="B47" s="63">
        <v>55972</v>
      </c>
      <c r="C47" s="63">
        <v>37406</v>
      </c>
      <c r="D47" s="31">
        <f t="shared" si="6"/>
        <v>66.82984349317516</v>
      </c>
      <c r="E47" s="63">
        <v>121571</v>
      </c>
      <c r="F47" s="63">
        <v>84225</v>
      </c>
      <c r="G47" s="31">
        <f>(F47/E47)*100</f>
        <v>69.28050275147855</v>
      </c>
      <c r="H47" s="5">
        <f t="shared" si="7"/>
        <v>117.19967126420352</v>
      </c>
      <c r="I47" s="5">
        <f t="shared" si="7"/>
        <v>125.16441212639684</v>
      </c>
      <c r="J47" s="35">
        <f>B47/B53*100</f>
        <v>1.9579392175519115</v>
      </c>
      <c r="K47" s="35">
        <f>E47/E53*100</f>
        <v>4.729984203686844</v>
      </c>
      <c r="L47" s="35">
        <f>C47/C53*100</f>
        <v>1.8387859667095483</v>
      </c>
      <c r="M47" s="35">
        <f>F47/F53*100</f>
        <v>4.4354766511453505</v>
      </c>
    </row>
    <row r="48" spans="1:13" ht="19.5" customHeight="1">
      <c r="A48" s="57" t="s">
        <v>11</v>
      </c>
      <c r="B48" s="60">
        <v>915</v>
      </c>
      <c r="C48" s="60">
        <v>483</v>
      </c>
      <c r="D48" s="31">
        <f t="shared" si="6"/>
        <v>52.78688524590164</v>
      </c>
      <c r="E48" s="66">
        <v>1584</v>
      </c>
      <c r="F48" s="66">
        <v>1102</v>
      </c>
      <c r="G48" s="67">
        <f>F48/E48*100</f>
        <v>69.57070707070707</v>
      </c>
      <c r="H48" s="68">
        <f t="shared" si="7"/>
        <v>73.11475409836066</v>
      </c>
      <c r="I48" s="68">
        <f t="shared" si="7"/>
        <v>128.15734989648033</v>
      </c>
      <c r="J48" s="70">
        <f>B48/B53*100</f>
        <v>0.03200733195276208</v>
      </c>
      <c r="K48" s="71">
        <f>E48/E53*100</f>
        <v>0.06162896561383851</v>
      </c>
      <c r="L48" s="72">
        <f>C48/C53*100</f>
        <v>0.023743079236505156</v>
      </c>
      <c r="M48" s="71">
        <f>F48/F53*100</f>
        <v>0.05803378176980916</v>
      </c>
    </row>
    <row r="49" spans="1:13" ht="19.5" customHeight="1">
      <c r="A49" s="57" t="s">
        <v>39</v>
      </c>
      <c r="B49" s="60">
        <v>1900</v>
      </c>
      <c r="C49" s="60">
        <v>1570</v>
      </c>
      <c r="D49" s="31">
        <f t="shared" si="6"/>
        <v>82.63157894736842</v>
      </c>
      <c r="E49" s="66">
        <v>2326</v>
      </c>
      <c r="F49" s="66">
        <v>1501</v>
      </c>
      <c r="G49" s="67">
        <f>F49/E49*100</f>
        <v>64.53138435081685</v>
      </c>
      <c r="H49" s="68">
        <f t="shared" si="7"/>
        <v>22.42105263157895</v>
      </c>
      <c r="I49" s="68">
        <f t="shared" si="7"/>
        <v>-4.394904458598726</v>
      </c>
      <c r="J49" s="70">
        <f>B49/B53*100</f>
        <v>0.0664633122516371</v>
      </c>
      <c r="K49" s="71">
        <f>E49/E53*100</f>
        <v>0.09049808965769467</v>
      </c>
      <c r="L49" s="72">
        <f>C49/C53*100</f>
        <v>0.07717729689712856</v>
      </c>
      <c r="M49" s="71">
        <f>F49/F53*100</f>
        <v>0.0790460131002573</v>
      </c>
    </row>
    <row r="50" spans="1:13" ht="19.5" customHeight="1">
      <c r="A50" s="18" t="s">
        <v>14</v>
      </c>
      <c r="B50" s="61">
        <v>477890</v>
      </c>
      <c r="C50" s="63">
        <v>317444</v>
      </c>
      <c r="D50" s="31">
        <f t="shared" si="6"/>
        <v>66.42616501705413</v>
      </c>
      <c r="E50" s="63">
        <v>614594</v>
      </c>
      <c r="F50" s="63">
        <v>480547</v>
      </c>
      <c r="G50" s="31">
        <f>F50/E50*100</f>
        <v>78.18934125617888</v>
      </c>
      <c r="H50" s="5">
        <f t="shared" si="7"/>
        <v>28.60574609219695</v>
      </c>
      <c r="I50" s="5">
        <f t="shared" si="7"/>
        <v>51.38008593641713</v>
      </c>
      <c r="J50" s="35">
        <f>B50/B53*100</f>
        <v>16.71692225891308</v>
      </c>
      <c r="K50" s="35">
        <f>E50/E53*100</f>
        <v>23.912116472519862</v>
      </c>
      <c r="L50" s="35">
        <f>C50/C53*100</f>
        <v>15.604757857459923</v>
      </c>
      <c r="M50" s="35">
        <f>F50/F53*100</f>
        <v>25.306678519180114</v>
      </c>
    </row>
    <row r="51" spans="1:13" ht="19.5" customHeight="1" thickBot="1">
      <c r="A51" s="58" t="s">
        <v>6</v>
      </c>
      <c r="B51" s="62">
        <v>2244943</v>
      </c>
      <c r="C51" s="64">
        <v>1613381</v>
      </c>
      <c r="D51" s="65">
        <f t="shared" si="6"/>
        <v>71.86734807966171</v>
      </c>
      <c r="E51" s="64">
        <v>1752240</v>
      </c>
      <c r="F51" s="64">
        <v>1261366</v>
      </c>
      <c r="G51" s="65">
        <f>F51/E51*100</f>
        <v>71.9859151714377</v>
      </c>
      <c r="H51" s="69">
        <f t="shared" si="7"/>
        <v>-21.947238749491635</v>
      </c>
      <c r="I51" s="69">
        <f t="shared" si="7"/>
        <v>-21.818466933724892</v>
      </c>
      <c r="J51" s="39">
        <f>B51/B53*100</f>
        <v>78.52965662954048</v>
      </c>
      <c r="K51" s="39">
        <f>E51/E53*100</f>
        <v>68.17470877979316</v>
      </c>
      <c r="L51" s="39">
        <f>C51/C53*100</f>
        <v>79.30979900967272</v>
      </c>
      <c r="M51" s="39">
        <f>F51/F53*100</f>
        <v>66.42635133925327</v>
      </c>
    </row>
    <row r="52" spans="1:13" ht="19.5" customHeight="1" thickBot="1">
      <c r="A52" s="49"/>
      <c r="B52" s="50"/>
      <c r="C52" s="51"/>
      <c r="D52" s="44"/>
      <c r="E52" s="51"/>
      <c r="F52" s="51"/>
      <c r="G52" s="44"/>
      <c r="H52" s="52"/>
      <c r="I52" s="52"/>
      <c r="J52" s="53"/>
      <c r="K52" s="53"/>
      <c r="L52" s="53"/>
      <c r="M52" s="54"/>
    </row>
    <row r="53" spans="1:13" ht="19.5" customHeight="1" thickBot="1">
      <c r="A53" s="6" t="s">
        <v>8</v>
      </c>
      <c r="B53" s="40">
        <f>SUM(B46:B51)</f>
        <v>2858720</v>
      </c>
      <c r="C53" s="41">
        <f>SUM(C46:C51)</f>
        <v>2034277</v>
      </c>
      <c r="D53" s="26">
        <f>(C53/B53)*100</f>
        <v>71.16041445122292</v>
      </c>
      <c r="E53" s="41">
        <f>SUM(E46:E51)</f>
        <v>2570220</v>
      </c>
      <c r="F53" s="42">
        <f>SUM(F46:F51)</f>
        <v>1898894</v>
      </c>
      <c r="G53" s="7">
        <f>F53/E53*100</f>
        <v>73.88060166055824</v>
      </c>
      <c r="H53" s="27">
        <f>(E53-B53)/B53*100</f>
        <v>-10.09192925505121</v>
      </c>
      <c r="I53" s="8">
        <f>(F53-C53)/C53*100</f>
        <v>-6.655091710715895</v>
      </c>
      <c r="J53" s="36">
        <f>B53/B53*100</f>
        <v>100</v>
      </c>
      <c r="K53" s="32">
        <f>E53/E53*100</f>
        <v>100</v>
      </c>
      <c r="L53" s="36">
        <f>C53/C53*100</f>
        <v>100</v>
      </c>
      <c r="M53" s="32">
        <f>F53/F53*100</f>
        <v>100</v>
      </c>
    </row>
    <row r="54" spans="1:13" ht="19.5" customHeight="1">
      <c r="A54" s="99" t="s">
        <v>22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</row>
    <row r="55" spans="1:13" ht="19.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1:13" ht="19.5" customHeight="1">
      <c r="A56" s="37"/>
      <c r="B56" s="37"/>
      <c r="C56" s="37"/>
      <c r="D56" s="37"/>
      <c r="E56" s="37"/>
      <c r="F56" s="3"/>
      <c r="G56" s="3"/>
      <c r="H56" s="3"/>
      <c r="I56" s="10"/>
      <c r="J56" s="3"/>
      <c r="K56" s="3"/>
      <c r="M56" s="3"/>
    </row>
    <row r="57" spans="1:13" ht="19.5" customHeight="1">
      <c r="A57" s="1"/>
      <c r="B57" s="1"/>
      <c r="C57" s="1"/>
      <c r="D57" s="1"/>
      <c r="E57" s="1"/>
      <c r="F57" s="1"/>
      <c r="G57" s="1"/>
      <c r="H57" s="1" t="s">
        <v>9</v>
      </c>
      <c r="I57" s="1"/>
      <c r="J57" s="1"/>
      <c r="K57" s="1"/>
      <c r="L57" s="1"/>
      <c r="M57" s="1"/>
    </row>
  </sheetData>
  <sheetProtection/>
  <mergeCells count="29">
    <mergeCell ref="A54:M54"/>
    <mergeCell ref="A34:M34"/>
    <mergeCell ref="A45:M45"/>
    <mergeCell ref="B42:D42"/>
    <mergeCell ref="E42:G42"/>
    <mergeCell ref="H42:I42"/>
    <mergeCell ref="J42:M42"/>
    <mergeCell ref="H43:I43"/>
    <mergeCell ref="J43:K43"/>
    <mergeCell ref="A40:M40"/>
    <mergeCell ref="A1:M1"/>
    <mergeCell ref="A3:M3"/>
    <mergeCell ref="B9:D9"/>
    <mergeCell ref="E9:G9"/>
    <mergeCell ref="A5:M5"/>
    <mergeCell ref="J9:M9"/>
    <mergeCell ref="H9:I9"/>
    <mergeCell ref="B2:N2"/>
    <mergeCell ref="A7:M7"/>
    <mergeCell ref="G43:G44"/>
    <mergeCell ref="D43:D44"/>
    <mergeCell ref="L43:M43"/>
    <mergeCell ref="D10:D11"/>
    <mergeCell ref="A12:M12"/>
    <mergeCell ref="H10:I10"/>
    <mergeCell ref="J10:K10"/>
    <mergeCell ref="L10:M10"/>
    <mergeCell ref="G10:G11"/>
    <mergeCell ref="A35:M35"/>
  </mergeCells>
  <printOptions horizontalCentered="1" verticalCentered="1"/>
  <pageMargins left="0" right="0" top="0.7874015748031497" bottom="0.3937007874015748" header="0.5118110236220472" footer="0.31496062992125984"/>
  <pageSetup fitToHeight="2" fitToWidth="2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JDcanavez</dc:creator>
  <cp:keywords/>
  <dc:description/>
  <cp:lastModifiedBy>fabiola</cp:lastModifiedBy>
  <cp:lastPrinted>2006-04-26T18:10:30Z</cp:lastPrinted>
  <dcterms:created xsi:type="dcterms:W3CDTF">2000-10-31T18:26:36Z</dcterms:created>
  <dcterms:modified xsi:type="dcterms:W3CDTF">2006-05-09T12:21:15Z</dcterms:modified>
  <cp:category/>
  <cp:version/>
  <cp:contentType/>
  <cp:contentStatus/>
</cp:coreProperties>
</file>