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95" windowHeight="6195" activeTab="0"/>
  </bookViews>
  <sheets>
    <sheet name="JANEIRO  (DOM e INT)" sheetId="1" r:id="rId1"/>
  </sheets>
  <definedNames>
    <definedName name="_xlnm.Print_Area" localSheetId="0">'JANEIRO  (DOM e INT)'!$A$1:$M$60</definedName>
  </definedNames>
  <calcPr fullCalcOnLoad="1"/>
</workbook>
</file>

<file path=xl/sharedStrings.xml><?xml version="1.0" encoding="utf-8"?>
<sst xmlns="http://schemas.openxmlformats.org/spreadsheetml/2006/main" count="115" uniqueCount="51">
  <si>
    <t xml:space="preserve">ASS km OF   </t>
  </si>
  <si>
    <t>PAX km PG TR</t>
  </si>
  <si>
    <t>%</t>
  </si>
  <si>
    <t>ASS km OF</t>
  </si>
  <si>
    <t>PAX km TR</t>
  </si>
  <si>
    <t>EMPRESA</t>
  </si>
  <si>
    <t>VARIG</t>
  </si>
  <si>
    <t>(000)</t>
  </si>
  <si>
    <t>INDÚSTRIA</t>
  </si>
  <si>
    <t xml:space="preserve"> </t>
  </si>
  <si>
    <t>ABAETÉ</t>
  </si>
  <si>
    <t>META</t>
  </si>
  <si>
    <t>PANTANAL</t>
  </si>
  <si>
    <t>RICO</t>
  </si>
  <si>
    <t>TAM-LIN AÉREAS</t>
  </si>
  <si>
    <t>TOTAL</t>
  </si>
  <si>
    <t>TRIP</t>
  </si>
  <si>
    <t>INDÚSTRA</t>
  </si>
  <si>
    <t>GOL</t>
  </si>
  <si>
    <t xml:space="preserve">  </t>
  </si>
  <si>
    <t>EMPRESAS BRASILEIRAS DE TRANSPORTE AÉREO REGULAR</t>
  </si>
  <si>
    <t>VARIAÇÃO  (%)</t>
  </si>
  <si>
    <t>PARTICIPAÇÃO  (%)</t>
  </si>
  <si>
    <t xml:space="preserve">          </t>
  </si>
  <si>
    <t>PUMA AIR</t>
  </si>
  <si>
    <t>FONTE: EMPRESAS AÉREAS  (DADOS PRELIMINARES SUJEITOS A CONFIRMAÇÃO).</t>
  </si>
  <si>
    <t>OCEANAIR</t>
  </si>
  <si>
    <t>GRUPO VARIG</t>
  </si>
  <si>
    <t>LINHAS INTERNACIONAIS</t>
  </si>
  <si>
    <t xml:space="preserve"> ASSENTOS KM OFERECIDOS E PASSAGEIROS KM PAGOS TRANSPORTADOS</t>
  </si>
  <si>
    <t>LINHAS DOMÉSTICAS</t>
  </si>
  <si>
    <t>JANEIRO 2006</t>
  </si>
  <si>
    <t>BRA</t>
  </si>
  <si>
    <t>CRUISER</t>
  </si>
  <si>
    <t>MEGA</t>
  </si>
  <si>
    <t>PASSAREDO</t>
  </si>
  <si>
    <t>-</t>
  </si>
  <si>
    <t>TEAM</t>
  </si>
  <si>
    <t>TAF</t>
  </si>
  <si>
    <t>TRÁFEGO AÉREO - DADOS COMPARATIVOS AVANÇADOS  -  JANEIRO 2007 X 2006</t>
  </si>
  <si>
    <t>JANEIRO 2007</t>
  </si>
  <si>
    <t>2007 X 2006</t>
  </si>
  <si>
    <t>AIR MINAS</t>
  </si>
  <si>
    <t>WEBJET</t>
  </si>
  <si>
    <t>VRG-LIN AEREAS</t>
  </si>
  <si>
    <t xml:space="preserve">             : VRG - LIN. AÉREAS - OPERAÇÕES INICIADAS EM 15 DEZ 2006.</t>
  </si>
  <si>
    <t>VRG-LIN AÉREAS</t>
  </si>
  <si>
    <t xml:space="preserve">             : GRUPO VARIG - COMPREENDE OS DADOS DAS EMPRESAS VARIG, RIO-SUL E NORDESTE. OPERAÇÕES ENCERRADAS EM 14 DE DEZ 2006</t>
  </si>
  <si>
    <t>OBS     : AIR MINAS - INICIOU OPERAÇÕES DE LINHAS REGULARES EM 15 DEZ 2006.</t>
  </si>
  <si>
    <t xml:space="preserve">            : VRG - LIN AÉREAS - OPERAÇÕES INICIADAS EM 15 DEZ 2006.</t>
  </si>
  <si>
    <t xml:space="preserve">            : VARIG - OPERAÇÕES ENCERRADAS EM 14 DEZ 2006.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</si>
</sst>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00000"/>
    <numFmt numFmtId="174" formatCode="_(* #,##0.0_);_(* \(#,##0.0\);_(* &quot;-&quot;?_);_(@_)"/>
    <numFmt numFmtId="175" formatCode="#,##0.0"/>
    <numFmt numFmtId="176" formatCode="#,##0.0_);\(#,##0.0\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-416]dddd\,\ d&quot; de &quot;mmmm&quot; de &quot;yyyy"/>
    <numFmt numFmtId="181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75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1" fontId="5" fillId="0" borderId="7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165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72" fontId="5" fillId="0" borderId="1" xfId="20" applyNumberFormat="1" applyFont="1" applyBorder="1" applyAlignment="1">
      <alignment/>
    </xf>
    <xf numFmtId="172" fontId="5" fillId="0" borderId="18" xfId="20" applyNumberFormat="1" applyFont="1" applyBorder="1" applyAlignment="1">
      <alignment/>
    </xf>
    <xf numFmtId="172" fontId="5" fillId="0" borderId="7" xfId="20" applyNumberFormat="1" applyFont="1" applyBorder="1" applyAlignment="1">
      <alignment horizontal="right"/>
    </xf>
    <xf numFmtId="172" fontId="5" fillId="0" borderId="19" xfId="20" applyNumberFormat="1" applyFont="1" applyBorder="1" applyAlignment="1">
      <alignment/>
    </xf>
    <xf numFmtId="172" fontId="5" fillId="0" borderId="7" xfId="20" applyNumberFormat="1" applyFont="1" applyBorder="1" applyAlignment="1">
      <alignment/>
    </xf>
    <xf numFmtId="172" fontId="5" fillId="0" borderId="7" xfId="20" applyNumberFormat="1" applyFont="1" applyBorder="1" applyAlignment="1">
      <alignment horizontal="center"/>
    </xf>
    <xf numFmtId="172" fontId="5" fillId="0" borderId="6" xfId="20" applyNumberFormat="1" applyFont="1" applyBorder="1" applyAlignment="1">
      <alignment horizontal="right"/>
    </xf>
    <xf numFmtId="172" fontId="5" fillId="0" borderId="2" xfId="20" applyNumberFormat="1" applyFont="1" applyBorder="1" applyAlignment="1">
      <alignment horizontal="right"/>
    </xf>
    <xf numFmtId="172" fontId="5" fillId="0" borderId="19" xfId="2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2" fontId="5" fillId="0" borderId="2" xfId="20" applyNumberFormat="1" applyFont="1" applyBorder="1" applyAlignment="1">
      <alignment/>
    </xf>
    <xf numFmtId="172" fontId="5" fillId="0" borderId="16" xfId="2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1" fontId="5" fillId="0" borderId="14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37" fontId="5" fillId="0" borderId="15" xfId="20" applyNumberFormat="1" applyFont="1" applyBorder="1" applyAlignment="1">
      <alignment/>
    </xf>
    <xf numFmtId="37" fontId="5" fillId="0" borderId="15" xfId="2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2" fontId="5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72" fontId="5" fillId="0" borderId="21" xfId="20" applyNumberFormat="1" applyFont="1" applyBorder="1" applyAlignment="1">
      <alignment/>
    </xf>
    <xf numFmtId="172" fontId="5" fillId="0" borderId="22" xfId="20" applyNumberFormat="1" applyFont="1" applyBorder="1" applyAlignment="1">
      <alignment horizontal="right"/>
    </xf>
    <xf numFmtId="172" fontId="5" fillId="0" borderId="16" xfId="20" applyNumberFormat="1" applyFont="1" applyBorder="1" applyAlignment="1">
      <alignment/>
    </xf>
    <xf numFmtId="172" fontId="5" fillId="0" borderId="20" xfId="2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4" xfId="20" applyNumberFormat="1" applyFont="1" applyBorder="1" applyAlignment="1">
      <alignment horizontal="right"/>
    </xf>
    <xf numFmtId="172" fontId="5" fillId="0" borderId="1" xfId="20" applyNumberFormat="1" applyFont="1" applyBorder="1" applyAlignment="1">
      <alignment horizontal="right"/>
    </xf>
    <xf numFmtId="172" fontId="5" fillId="0" borderId="23" xfId="20" applyNumberFormat="1" applyFont="1" applyBorder="1" applyAlignment="1">
      <alignment horizontal="center"/>
    </xf>
    <xf numFmtId="172" fontId="5" fillId="0" borderId="21" xfId="20" applyNumberFormat="1" applyFont="1" applyBorder="1" applyAlignment="1">
      <alignment horizontal="center"/>
    </xf>
    <xf numFmtId="172" fontId="5" fillId="0" borderId="21" xfId="20" applyNumberFormat="1" applyFont="1" applyBorder="1" applyAlignment="1">
      <alignment horizontal="right"/>
    </xf>
    <xf numFmtId="172" fontId="5" fillId="0" borderId="14" xfId="20" applyNumberFormat="1" applyFont="1" applyBorder="1" applyAlignment="1">
      <alignment horizontal="center"/>
    </xf>
    <xf numFmtId="172" fontId="5" fillId="0" borderId="16" xfId="2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5" fillId="0" borderId="7" xfId="20" applyNumberFormat="1" applyFont="1" applyBorder="1" applyAlignment="1">
      <alignment/>
    </xf>
    <xf numFmtId="172" fontId="5" fillId="0" borderId="17" xfId="20" applyNumberFormat="1" applyFont="1" applyBorder="1" applyAlignment="1">
      <alignment/>
    </xf>
    <xf numFmtId="172" fontId="5" fillId="0" borderId="15" xfId="20" applyNumberFormat="1" applyFont="1" applyBorder="1" applyAlignment="1">
      <alignment/>
    </xf>
    <xf numFmtId="0" fontId="4" fillId="2" borderId="20" xfId="0" applyFont="1" applyFill="1" applyBorder="1" applyAlignment="1">
      <alignment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72" fontId="5" fillId="0" borderId="24" xfId="20" applyNumberFormat="1" applyFont="1" applyBorder="1" applyAlignment="1">
      <alignment/>
    </xf>
    <xf numFmtId="3" fontId="5" fillId="0" borderId="7" xfId="0" applyNumberFormat="1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39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172" fontId="5" fillId="0" borderId="26" xfId="20" applyNumberFormat="1" applyFont="1" applyBorder="1" applyAlignment="1">
      <alignment horizontal="right"/>
    </xf>
    <xf numFmtId="172" fontId="5" fillId="0" borderId="27" xfId="20" applyNumberFormat="1" applyFont="1" applyBorder="1" applyAlignment="1">
      <alignment/>
    </xf>
    <xf numFmtId="1" fontId="5" fillId="0" borderId="26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172" fontId="5" fillId="0" borderId="28" xfId="20" applyNumberFormat="1" applyFont="1" applyBorder="1" applyAlignment="1">
      <alignment horizontal="right"/>
    </xf>
    <xf numFmtId="172" fontId="5" fillId="0" borderId="25" xfId="2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172" fontId="5" fillId="0" borderId="26" xfId="20" applyNumberFormat="1" applyFont="1" applyBorder="1" applyAlignment="1">
      <alignment/>
    </xf>
    <xf numFmtId="49" fontId="4" fillId="0" borderId="6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="50" zoomScaleNormal="75" zoomScaleSheetLayoutView="50" workbookViewId="0" topLeftCell="A1">
      <selection activeCell="B2" sqref="B2"/>
    </sheetView>
  </sheetViews>
  <sheetFormatPr defaultColWidth="9.140625" defaultRowHeight="19.5" customHeight="1"/>
  <cols>
    <col min="1" max="1" width="28.57421875" style="0" customWidth="1"/>
    <col min="2" max="3" width="22.57421875" style="0" customWidth="1"/>
    <col min="4" max="4" width="10.8515625" style="0" customWidth="1"/>
    <col min="5" max="5" width="22.421875" style="0" customWidth="1"/>
    <col min="6" max="6" width="22.57421875" style="0" customWidth="1"/>
    <col min="7" max="7" width="10.8515625" style="0" customWidth="1"/>
    <col min="8" max="9" width="17.28125" style="0" customWidth="1"/>
    <col min="10" max="12" width="13.57421875" style="0" customWidth="1"/>
    <col min="13" max="13" width="13.7109375" style="0" customWidth="1"/>
    <col min="14" max="16384" width="14.8515625" style="0" customWidth="1"/>
  </cols>
  <sheetData>
    <row r="1" spans="1:13" ht="19.5" customHeight="1">
      <c r="A1" s="150" t="s">
        <v>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9.5" customHeight="1">
      <c r="A2" s="2"/>
      <c r="B2" s="54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28" customFormat="1" ht="19.5" customHeight="1">
      <c r="A3" s="150" t="s">
        <v>39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2" customFormat="1" ht="19.5" customHeight="1">
      <c r="A5" s="150" t="s">
        <v>29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s="2" customFormat="1" ht="19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s="2" customFormat="1" ht="19.5" customHeight="1">
      <c r="A7" s="150" t="s">
        <v>30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9.5" customHeight="1" thickBot="1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 customHeight="1" thickBot="1">
      <c r="A9" s="10"/>
      <c r="B9" s="151" t="s">
        <v>31</v>
      </c>
      <c r="C9" s="152"/>
      <c r="D9" s="132"/>
      <c r="E9" s="151" t="s">
        <v>40</v>
      </c>
      <c r="F9" s="152"/>
      <c r="G9" s="132"/>
      <c r="H9" s="141" t="s">
        <v>21</v>
      </c>
      <c r="I9" s="140"/>
      <c r="J9" s="139" t="s">
        <v>22</v>
      </c>
      <c r="K9" s="139"/>
      <c r="L9" s="139"/>
      <c r="M9" s="140"/>
    </row>
    <row r="10" spans="1:13" ht="19.5" customHeight="1" thickBot="1">
      <c r="A10" s="11" t="s">
        <v>5</v>
      </c>
      <c r="B10" s="18" t="s">
        <v>0</v>
      </c>
      <c r="C10" s="18" t="s">
        <v>1</v>
      </c>
      <c r="D10" s="148" t="s">
        <v>2</v>
      </c>
      <c r="E10" s="18" t="s">
        <v>0</v>
      </c>
      <c r="F10" s="18" t="s">
        <v>1</v>
      </c>
      <c r="G10" s="148" t="s">
        <v>2</v>
      </c>
      <c r="H10" s="141" t="s">
        <v>41</v>
      </c>
      <c r="I10" s="140"/>
      <c r="J10" s="141" t="s">
        <v>3</v>
      </c>
      <c r="K10" s="140"/>
      <c r="L10" s="141" t="s">
        <v>1</v>
      </c>
      <c r="M10" s="140"/>
    </row>
    <row r="11" spans="1:13" ht="19.5" customHeight="1" thickBot="1">
      <c r="A11" s="12"/>
      <c r="B11" s="19" t="s">
        <v>7</v>
      </c>
      <c r="C11" s="19" t="s">
        <v>7</v>
      </c>
      <c r="D11" s="149"/>
      <c r="E11" s="19" t="s">
        <v>7</v>
      </c>
      <c r="F11" s="19" t="s">
        <v>7</v>
      </c>
      <c r="G11" s="149"/>
      <c r="H11" s="20" t="s">
        <v>3</v>
      </c>
      <c r="I11" s="21" t="s">
        <v>4</v>
      </c>
      <c r="J11" s="20">
        <v>2006</v>
      </c>
      <c r="K11" s="20">
        <v>2007</v>
      </c>
      <c r="L11" s="20">
        <v>2006</v>
      </c>
      <c r="M11" s="20">
        <v>2007</v>
      </c>
    </row>
    <row r="12" spans="1:13" ht="19.5" customHeight="1" thickBot="1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/>
    </row>
    <row r="13" spans="1:13" ht="19.5" customHeight="1">
      <c r="A13" s="36" t="s">
        <v>10</v>
      </c>
      <c r="B13" s="45">
        <v>472</v>
      </c>
      <c r="C13" s="45">
        <v>211</v>
      </c>
      <c r="D13" s="97">
        <f aca="true" t="shared" si="0" ref="D13:D25">(C13/B13)*100</f>
        <v>44.70338983050847</v>
      </c>
      <c r="E13" s="45">
        <v>785</v>
      </c>
      <c r="F13" s="46">
        <v>301</v>
      </c>
      <c r="G13" s="4">
        <f>(F13/E13)*100</f>
        <v>38.34394904458599</v>
      </c>
      <c r="H13" s="102">
        <f>(E13-B13)/B13*100</f>
        <v>66.3135593220339</v>
      </c>
      <c r="I13" s="105">
        <f>(F13-C13)/C13*100</f>
        <v>42.65402843601896</v>
      </c>
      <c r="J13" s="108">
        <f>B13/B34*100</f>
        <v>0.009374615804609172</v>
      </c>
      <c r="K13" s="113">
        <f>E13/E34*100</f>
        <v>0.013764371494249649</v>
      </c>
      <c r="L13" s="116">
        <f>C13/C34*100</f>
        <v>0.005628394208462385</v>
      </c>
      <c r="M13" s="32">
        <f>F13/F34*100</f>
        <v>0.007137838297371828</v>
      </c>
    </row>
    <row r="14" spans="1:13" ht="19.5" customHeight="1">
      <c r="A14" s="42" t="s">
        <v>42</v>
      </c>
      <c r="B14" s="49">
        <v>0</v>
      </c>
      <c r="C14" s="49">
        <v>0</v>
      </c>
      <c r="D14" s="98" t="s">
        <v>36</v>
      </c>
      <c r="E14" s="49">
        <v>771</v>
      </c>
      <c r="F14" s="48">
        <v>140</v>
      </c>
      <c r="G14" s="29">
        <f>(F14/E14)*100</f>
        <v>18.15823605706874</v>
      </c>
      <c r="H14" s="103" t="s">
        <v>36</v>
      </c>
      <c r="I14" s="106" t="s">
        <v>36</v>
      </c>
      <c r="J14" s="109" t="s">
        <v>36</v>
      </c>
      <c r="K14" s="114">
        <f>E14/E34*100</f>
        <v>0.013518892257409527</v>
      </c>
      <c r="L14" s="111" t="s">
        <v>36</v>
      </c>
      <c r="M14" s="33">
        <f>F14/F34*100</f>
        <v>0.003319924789475269</v>
      </c>
    </row>
    <row r="15" spans="1:13" ht="19.5" customHeight="1">
      <c r="A15" s="42" t="s">
        <v>32</v>
      </c>
      <c r="B15" s="49">
        <v>296097</v>
      </c>
      <c r="C15" s="49">
        <v>233738</v>
      </c>
      <c r="D15" s="98">
        <f t="shared" si="0"/>
        <v>78.93967179674229</v>
      </c>
      <c r="E15" s="49">
        <v>211035</v>
      </c>
      <c r="F15" s="48">
        <v>173435</v>
      </c>
      <c r="G15" s="29">
        <f aca="true" t="shared" si="1" ref="G15:G31">(F15/E15)*100</f>
        <v>82.1830502049423</v>
      </c>
      <c r="H15" s="103">
        <f aca="true" t="shared" si="2" ref="H15:H25">(E15-B15)/B15*100</f>
        <v>-28.72774800149951</v>
      </c>
      <c r="I15" s="106">
        <f aca="true" t="shared" si="3" ref="I15:I25">(F15-C15)/C15*100</f>
        <v>-25.799399327452104</v>
      </c>
      <c r="J15" s="109">
        <f>B15/B34*100</f>
        <v>5.880922915036785</v>
      </c>
      <c r="K15" s="114">
        <f>E15/E34*100</f>
        <v>3.700336481896783</v>
      </c>
      <c r="L15" s="111">
        <f>C15/C34*100</f>
        <v>6.234927040272894</v>
      </c>
      <c r="M15" s="33">
        <f>F15/F34*100</f>
        <v>4.112793970447452</v>
      </c>
    </row>
    <row r="16" spans="1:13" ht="19.5" customHeight="1">
      <c r="A16" s="42" t="s">
        <v>33</v>
      </c>
      <c r="B16" s="49">
        <v>1741</v>
      </c>
      <c r="C16" s="49">
        <v>811</v>
      </c>
      <c r="D16" s="98">
        <f t="shared" si="0"/>
        <v>46.582423894313614</v>
      </c>
      <c r="E16" s="49">
        <v>1182</v>
      </c>
      <c r="F16" s="48">
        <v>659</v>
      </c>
      <c r="G16" s="29">
        <f t="shared" si="1"/>
        <v>55.752961082910325</v>
      </c>
      <c r="H16" s="103">
        <f t="shared" si="2"/>
        <v>-32.10798391728891</v>
      </c>
      <c r="I16" s="106">
        <f t="shared" si="3"/>
        <v>-18.7422934648582</v>
      </c>
      <c r="J16" s="109">
        <f>B16/B34*100</f>
        <v>0.034578826516577475</v>
      </c>
      <c r="K16" s="114">
        <f>E16/E34*100</f>
        <v>0.02072546128178737</v>
      </c>
      <c r="L16" s="111">
        <f>C16/C34*100</f>
        <v>0.021633306649587646</v>
      </c>
      <c r="M16" s="33">
        <f>F16/F34*100</f>
        <v>0.01562736025903002</v>
      </c>
    </row>
    <row r="17" spans="1:13" ht="19.5" customHeight="1">
      <c r="A17" s="42" t="s">
        <v>18</v>
      </c>
      <c r="B17" s="47">
        <v>1370238</v>
      </c>
      <c r="C17" s="49">
        <v>1004837</v>
      </c>
      <c r="D17" s="98">
        <f t="shared" si="0"/>
        <v>73.33302681723904</v>
      </c>
      <c r="E17" s="49">
        <v>2114556</v>
      </c>
      <c r="F17" s="48">
        <v>1619410</v>
      </c>
      <c r="G17" s="29">
        <f t="shared" si="1"/>
        <v>76.58392589271695</v>
      </c>
      <c r="H17" s="103">
        <f t="shared" si="2"/>
        <v>54.32034434893792</v>
      </c>
      <c r="I17" s="106">
        <f t="shared" si="3"/>
        <v>61.16146200826602</v>
      </c>
      <c r="J17" s="110">
        <f>B17/B34*100</f>
        <v>27.214946633212</v>
      </c>
      <c r="K17" s="114">
        <f>E17/E34*100</f>
        <v>37.07711379540709</v>
      </c>
      <c r="L17" s="111">
        <f>C17/C34*100</f>
        <v>26.803880337671643</v>
      </c>
      <c r="M17" s="33">
        <f>F17/F34*100</f>
        <v>38.40228145231533</v>
      </c>
    </row>
    <row r="18" spans="1:13" ht="19.5" customHeight="1">
      <c r="A18" s="42" t="s">
        <v>34</v>
      </c>
      <c r="B18" s="47">
        <v>73</v>
      </c>
      <c r="C18" s="49">
        <v>39</v>
      </c>
      <c r="D18" s="98">
        <f t="shared" si="0"/>
        <v>53.42465753424658</v>
      </c>
      <c r="E18" s="49">
        <v>9</v>
      </c>
      <c r="F18" s="48">
        <v>8</v>
      </c>
      <c r="G18" s="29">
        <f t="shared" si="1"/>
        <v>88.88888888888889</v>
      </c>
      <c r="H18" s="103">
        <f t="shared" si="2"/>
        <v>-87.67123287671232</v>
      </c>
      <c r="I18" s="106">
        <f t="shared" si="3"/>
        <v>-79.48717948717949</v>
      </c>
      <c r="J18" s="110">
        <f>B18/B34*100</f>
        <v>0.0014498876138484525</v>
      </c>
      <c r="K18" s="114">
        <f>E18/E34*100</f>
        <v>0.00015780808082579216</v>
      </c>
      <c r="L18" s="111">
        <f>C18/C34*100</f>
        <v>0.001040319308673142</v>
      </c>
      <c r="M18" s="33">
        <f>F18/F34*100</f>
        <v>0.0001897099879700154</v>
      </c>
    </row>
    <row r="19" spans="1:13" ht="19.5" customHeight="1">
      <c r="A19" s="42" t="s">
        <v>11</v>
      </c>
      <c r="B19" s="49">
        <v>4635</v>
      </c>
      <c r="C19" s="49">
        <v>2430</v>
      </c>
      <c r="D19" s="98">
        <f t="shared" si="0"/>
        <v>52.42718446601942</v>
      </c>
      <c r="E19" s="49">
        <v>2084</v>
      </c>
      <c r="F19" s="48">
        <v>1737</v>
      </c>
      <c r="G19" s="29">
        <f t="shared" si="1"/>
        <v>83.34932821497121</v>
      </c>
      <c r="H19" s="103">
        <f t="shared" si="2"/>
        <v>-55.037756202804744</v>
      </c>
      <c r="I19" s="106">
        <f t="shared" si="3"/>
        <v>-28.51851851851852</v>
      </c>
      <c r="J19" s="109">
        <f>B19/B34*100</f>
        <v>0.09205793274229558</v>
      </c>
      <c r="K19" s="114">
        <f>E19/E34*100</f>
        <v>0.03654133782677232</v>
      </c>
      <c r="L19" s="111">
        <f>C19/C34*100</f>
        <v>0.06481989538655732</v>
      </c>
      <c r="M19" s="33">
        <f>F19/F34*100</f>
        <v>0.041190781137989595</v>
      </c>
    </row>
    <row r="20" spans="1:13" ht="19.5" customHeight="1">
      <c r="A20" s="42" t="s">
        <v>26</v>
      </c>
      <c r="B20" s="49">
        <v>39845</v>
      </c>
      <c r="C20" s="49">
        <v>21814</v>
      </c>
      <c r="D20" s="98">
        <f t="shared" si="0"/>
        <v>54.74714518760195</v>
      </c>
      <c r="E20" s="49">
        <v>176300</v>
      </c>
      <c r="F20" s="48">
        <v>113622</v>
      </c>
      <c r="G20" s="29">
        <f t="shared" si="1"/>
        <v>64.4480998298355</v>
      </c>
      <c r="H20" s="103">
        <f t="shared" si="2"/>
        <v>342.4645501317606</v>
      </c>
      <c r="I20" s="106">
        <f t="shared" si="3"/>
        <v>420.8673329054736</v>
      </c>
      <c r="J20" s="109">
        <f>B20/B34*100</f>
        <v>0.7913804379971452</v>
      </c>
      <c r="K20" s="114">
        <f>E20/E34*100</f>
        <v>3.0912849610652398</v>
      </c>
      <c r="L20" s="111">
        <f>C20/C34*100</f>
        <v>0.5818852666511775</v>
      </c>
      <c r="M20" s="33">
        <f>F20/F34*100</f>
        <v>2.694403531641136</v>
      </c>
    </row>
    <row r="21" spans="1:13" ht="19.5" customHeight="1">
      <c r="A21" s="42" t="s">
        <v>12</v>
      </c>
      <c r="B21" s="49">
        <v>12981</v>
      </c>
      <c r="C21" s="49">
        <v>4607</v>
      </c>
      <c r="D21" s="98">
        <f t="shared" si="0"/>
        <v>35.490332023726985</v>
      </c>
      <c r="E21" s="49">
        <v>12370</v>
      </c>
      <c r="F21" s="48">
        <v>4405</v>
      </c>
      <c r="G21" s="29">
        <f t="shared" si="1"/>
        <v>35.610347615198066</v>
      </c>
      <c r="H21" s="103">
        <f t="shared" si="2"/>
        <v>-4.7068792851090056</v>
      </c>
      <c r="I21" s="106">
        <f t="shared" si="3"/>
        <v>-4.384632081614933</v>
      </c>
      <c r="J21" s="109">
        <f>B21/B34*100</f>
        <v>0.2578217961009146</v>
      </c>
      <c r="K21" s="114">
        <f>E21/E34*100</f>
        <v>0.21689843997944988</v>
      </c>
      <c r="L21" s="111">
        <f>C21/C34*100</f>
        <v>0.12289105269377347</v>
      </c>
      <c r="M21" s="33">
        <f>F21/F34*100</f>
        <v>0.10445906212598972</v>
      </c>
    </row>
    <row r="22" spans="1:13" ht="19.5" customHeight="1">
      <c r="A22" s="42" t="s">
        <v>35</v>
      </c>
      <c r="B22" s="49">
        <v>1934</v>
      </c>
      <c r="C22" s="49">
        <v>1087</v>
      </c>
      <c r="D22" s="98">
        <f t="shared" si="0"/>
        <v>56.2047569803516</v>
      </c>
      <c r="E22" s="49">
        <v>4889</v>
      </c>
      <c r="F22" s="48">
        <v>2887</v>
      </c>
      <c r="G22" s="29">
        <f t="shared" si="1"/>
        <v>59.0509306606668</v>
      </c>
      <c r="H22" s="103">
        <f t="shared" si="2"/>
        <v>152.79214064115823</v>
      </c>
      <c r="I22" s="106">
        <f t="shared" si="3"/>
        <v>165.5933762649494</v>
      </c>
      <c r="J22" s="109">
        <f>B22/B34*100</f>
        <v>0.03841209102990284</v>
      </c>
      <c r="K22" s="114">
        <f>E22/E34*100</f>
        <v>0.08572485635081087</v>
      </c>
      <c r="L22" s="111">
        <f>C22/C34*100</f>
        <v>0.028995566372505267</v>
      </c>
      <c r="M22" s="33">
        <f>F22/F34*100</f>
        <v>0.0684615919086793</v>
      </c>
    </row>
    <row r="23" spans="1:13" ht="19.5" customHeight="1">
      <c r="A23" s="42" t="s">
        <v>24</v>
      </c>
      <c r="B23" s="50">
        <v>3086</v>
      </c>
      <c r="C23" s="50">
        <v>1954</v>
      </c>
      <c r="D23" s="98">
        <f t="shared" si="0"/>
        <v>63.318211276733635</v>
      </c>
      <c r="E23" s="50">
        <v>1975</v>
      </c>
      <c r="F23" s="53">
        <v>1333</v>
      </c>
      <c r="G23" s="101">
        <f t="shared" si="1"/>
        <v>67.49367088607595</v>
      </c>
      <c r="H23" s="103">
        <f t="shared" si="2"/>
        <v>-36.00129617627997</v>
      </c>
      <c r="I23" s="106">
        <f t="shared" si="3"/>
        <v>-31.780962128966223</v>
      </c>
      <c r="J23" s="109">
        <f>B23/B34*100</f>
        <v>0.06129250926488117</v>
      </c>
      <c r="K23" s="33">
        <f>E23/E34*100</f>
        <v>0.03463010662565995</v>
      </c>
      <c r="L23" s="111">
        <f>C23/C34*100</f>
        <v>0.05212266484993127</v>
      </c>
      <c r="M23" s="33">
        <f>F23/F34*100</f>
        <v>0.031610426745503815</v>
      </c>
    </row>
    <row r="24" spans="1:13" ht="19.5" customHeight="1">
      <c r="A24" s="42" t="s">
        <v>13</v>
      </c>
      <c r="B24" s="49">
        <v>30073</v>
      </c>
      <c r="C24" s="49">
        <v>24947</v>
      </c>
      <c r="D24" s="98">
        <f t="shared" si="0"/>
        <v>82.95480996242478</v>
      </c>
      <c r="E24" s="93">
        <v>36365</v>
      </c>
      <c r="F24" s="48">
        <v>27572</v>
      </c>
      <c r="G24" s="101">
        <f t="shared" si="1"/>
        <v>75.82015674412209</v>
      </c>
      <c r="H24" s="103">
        <f t="shared" si="2"/>
        <v>20.922422106208227</v>
      </c>
      <c r="I24" s="106">
        <f t="shared" si="3"/>
        <v>10.522307291457892</v>
      </c>
      <c r="J24" s="111">
        <f>B24/B34*100</f>
        <v>0.5972941124830756</v>
      </c>
      <c r="K24" s="114">
        <f>E24/E34*100</f>
        <v>0.6376323176922146</v>
      </c>
      <c r="L24" s="109">
        <f>C24/C34*100</f>
        <v>0.6654575844479199</v>
      </c>
      <c r="M24" s="33">
        <f>F24/F34*100</f>
        <v>0.653835473538658</v>
      </c>
    </row>
    <row r="25" spans="1:13" ht="19.5" customHeight="1">
      <c r="A25" s="42" t="s">
        <v>38</v>
      </c>
      <c r="B25" s="49">
        <v>3731</v>
      </c>
      <c r="C25" s="49">
        <v>2008</v>
      </c>
      <c r="D25" s="98">
        <f t="shared" si="0"/>
        <v>53.819351380326985</v>
      </c>
      <c r="E25" s="49">
        <v>34072</v>
      </c>
      <c r="F25" s="48">
        <v>25927</v>
      </c>
      <c r="G25" s="29">
        <f t="shared" si="1"/>
        <v>76.09474054942474</v>
      </c>
      <c r="H25" s="103">
        <f t="shared" si="2"/>
        <v>813.21361565264</v>
      </c>
      <c r="I25" s="106">
        <f t="shared" si="3"/>
        <v>1191.1852589641435</v>
      </c>
      <c r="J25" s="111">
        <f>B25/B34*100</f>
        <v>0.07410316009956955</v>
      </c>
      <c r="K25" s="114">
        <f>E25/E34*100</f>
        <v>0.5974263255440433</v>
      </c>
      <c r="L25" s="109">
        <f>C25/C34*100</f>
        <v>0.05356310696963255</v>
      </c>
      <c r="M25" s="33">
        <f>F25/F34*100</f>
        <v>0.6148263572623236</v>
      </c>
    </row>
    <row r="26" spans="1:13" ht="19.5" customHeight="1">
      <c r="A26" s="42" t="s">
        <v>14</v>
      </c>
      <c r="B26" s="49">
        <v>2181068</v>
      </c>
      <c r="C26" s="49">
        <v>1674980</v>
      </c>
      <c r="D26" s="98">
        <f>(C26/B26)*100</f>
        <v>76.79632180197959</v>
      </c>
      <c r="E26" s="49">
        <v>2685529</v>
      </c>
      <c r="F26" s="48">
        <v>1990626</v>
      </c>
      <c r="G26" s="29">
        <f t="shared" si="1"/>
        <v>74.12416697045535</v>
      </c>
      <c r="H26" s="103">
        <f aca="true" t="shared" si="4" ref="H26:I29">(E26-B26)/B26*100</f>
        <v>23.129081715929996</v>
      </c>
      <c r="I26" s="106">
        <f t="shared" si="4"/>
        <v>18.844762325520303</v>
      </c>
      <c r="J26" s="109">
        <f>B26/B34*100</f>
        <v>43.31922572823584</v>
      </c>
      <c r="K26" s="114">
        <f>E26/E34*100</f>
        <v>47.08868638800098</v>
      </c>
      <c r="L26" s="111">
        <f>C26/C34*100</f>
        <v>44.679847067726655</v>
      </c>
      <c r="M26" s="33">
        <f>F26/F34*100</f>
        <v>47.20520431409998</v>
      </c>
    </row>
    <row r="27" spans="1:13" ht="19.5" customHeight="1">
      <c r="A27" s="42" t="s">
        <v>37</v>
      </c>
      <c r="B27" s="49">
        <v>795</v>
      </c>
      <c r="C27" s="49">
        <v>441</v>
      </c>
      <c r="D27" s="98">
        <f>(C27/B27)*100</f>
        <v>55.471698113207545</v>
      </c>
      <c r="E27" s="49">
        <v>568</v>
      </c>
      <c r="F27" s="48">
        <v>122</v>
      </c>
      <c r="G27" s="29">
        <f t="shared" si="1"/>
        <v>21.47887323943662</v>
      </c>
      <c r="H27" s="103">
        <f t="shared" si="4"/>
        <v>-28.553459119496853</v>
      </c>
      <c r="I27" s="106">
        <f t="shared" si="4"/>
        <v>-72.33560090702947</v>
      </c>
      <c r="J27" s="109">
        <f>B27/B34*100</f>
        <v>0.015789871959034515</v>
      </c>
      <c r="K27" s="114">
        <f>E27/E34*100</f>
        <v>0.009959443323227771</v>
      </c>
      <c r="L27" s="111">
        <f>C27/C34*100</f>
        <v>0.011763610644227068</v>
      </c>
      <c r="M27" s="33">
        <f>F27/F34*100</f>
        <v>0.0028930773165427347</v>
      </c>
    </row>
    <row r="28" spans="1:13" ht="19.5" customHeight="1">
      <c r="A28" s="42" t="s">
        <v>15</v>
      </c>
      <c r="B28" s="49">
        <v>27342</v>
      </c>
      <c r="C28" s="49">
        <v>15910</v>
      </c>
      <c r="D28" s="98">
        <f>(C28/B28)*100</f>
        <v>58.188866944627314</v>
      </c>
      <c r="E28" s="49">
        <v>30404</v>
      </c>
      <c r="F28" s="48">
        <v>16497</v>
      </c>
      <c r="G28" s="29">
        <f t="shared" si="1"/>
        <v>54.25930798579134</v>
      </c>
      <c r="H28" s="103">
        <f t="shared" si="4"/>
        <v>11.198888157413503</v>
      </c>
      <c r="I28" s="106">
        <f t="shared" si="4"/>
        <v>3.6895034569453173</v>
      </c>
      <c r="J28" s="109">
        <f>B28/B34*100</f>
        <v>0.5430524265458135</v>
      </c>
      <c r="K28" s="114">
        <f>E28/E34*100</f>
        <v>0.5331107654919317</v>
      </c>
      <c r="L28" s="111">
        <f>C28/C34*100</f>
        <v>0.42439692823050484</v>
      </c>
      <c r="M28" s="33">
        <f>F28/F34*100</f>
        <v>0.391205708942668</v>
      </c>
    </row>
    <row r="29" spans="1:13" ht="19.5" customHeight="1">
      <c r="A29" s="42" t="s">
        <v>16</v>
      </c>
      <c r="B29" s="49">
        <v>18241</v>
      </c>
      <c r="C29" s="49">
        <v>12648</v>
      </c>
      <c r="D29" s="98">
        <f>(C29/B29)*100</f>
        <v>69.33830382106244</v>
      </c>
      <c r="E29" s="47">
        <v>21464</v>
      </c>
      <c r="F29" s="48">
        <v>13484</v>
      </c>
      <c r="G29" s="29">
        <f t="shared" si="1"/>
        <v>62.8214685054044</v>
      </c>
      <c r="H29" s="103">
        <f t="shared" si="4"/>
        <v>17.668987445863714</v>
      </c>
      <c r="I29" s="106">
        <f t="shared" si="4"/>
        <v>6.609740670461734</v>
      </c>
      <c r="J29" s="109">
        <f>B29/B34*100</f>
        <v>0.36229315019465236</v>
      </c>
      <c r="K29" s="114">
        <f>E29/E34*100</f>
        <v>0.3763547385383114</v>
      </c>
      <c r="L29" s="111">
        <f>C29/C34*100</f>
        <v>0.3373835542589205</v>
      </c>
      <c r="M29" s="33">
        <f>F29/F34*100</f>
        <v>0.31975618472346096</v>
      </c>
    </row>
    <row r="30" spans="1:13" ht="19.5" customHeight="1">
      <c r="A30" s="118" t="s">
        <v>43</v>
      </c>
      <c r="B30" s="49">
        <v>0</v>
      </c>
      <c r="C30" s="49">
        <v>0</v>
      </c>
      <c r="D30" s="98" t="s">
        <v>36</v>
      </c>
      <c r="E30" s="47">
        <v>55045</v>
      </c>
      <c r="F30" s="48">
        <v>33499</v>
      </c>
      <c r="G30" s="29">
        <f t="shared" si="1"/>
        <v>60.85748024343719</v>
      </c>
      <c r="H30" s="122" t="s">
        <v>36</v>
      </c>
      <c r="I30" s="123" t="s">
        <v>36</v>
      </c>
      <c r="J30" s="124" t="s">
        <v>36</v>
      </c>
      <c r="K30" s="114">
        <f>E30/E34*100</f>
        <v>0.9651717565617477</v>
      </c>
      <c r="L30" s="125" t="s">
        <v>36</v>
      </c>
      <c r="M30" s="33">
        <f>F30/F34*100</f>
        <v>0.7943868608759431</v>
      </c>
    </row>
    <row r="31" spans="1:13" ht="19.5" customHeight="1">
      <c r="A31" s="118" t="s">
        <v>44</v>
      </c>
      <c r="B31" s="49">
        <v>0</v>
      </c>
      <c r="C31" s="49">
        <v>0</v>
      </c>
      <c r="D31" s="98" t="s">
        <v>36</v>
      </c>
      <c r="E31" s="119">
        <v>313727</v>
      </c>
      <c r="F31" s="120">
        <v>191299</v>
      </c>
      <c r="G31" s="29">
        <f t="shared" si="1"/>
        <v>60.976262801735274</v>
      </c>
      <c r="H31" s="122" t="s">
        <v>36</v>
      </c>
      <c r="I31" s="123" t="s">
        <v>36</v>
      </c>
      <c r="J31" s="124" t="s">
        <v>36</v>
      </c>
      <c r="K31" s="114">
        <f>E31/E34*100</f>
        <v>5.500961752581477</v>
      </c>
      <c r="L31" s="125" t="s">
        <v>36</v>
      </c>
      <c r="M31" s="33">
        <f>F31/F34*100</f>
        <v>4.536416373584497</v>
      </c>
    </row>
    <row r="32" spans="1:13" s="16" customFormat="1" ht="19.5" customHeight="1" thickBot="1">
      <c r="A32" s="96" t="s">
        <v>27</v>
      </c>
      <c r="B32" s="94">
        <v>1042521</v>
      </c>
      <c r="C32" s="94">
        <v>746387</v>
      </c>
      <c r="D32" s="99">
        <f>(C32/B32)*100</f>
        <v>71.59443310974072</v>
      </c>
      <c r="E32" s="94">
        <v>0</v>
      </c>
      <c r="F32" s="100">
        <v>0</v>
      </c>
      <c r="G32" s="43" t="s">
        <v>36</v>
      </c>
      <c r="H32" s="104" t="s">
        <v>36</v>
      </c>
      <c r="I32" s="107" t="s">
        <v>36</v>
      </c>
      <c r="J32" s="112">
        <f>B32/B34*100</f>
        <v>20.70600390516305</v>
      </c>
      <c r="K32" s="115" t="s">
        <v>36</v>
      </c>
      <c r="L32" s="117">
        <f>C32/C34*100</f>
        <v>19.909764303656935</v>
      </c>
      <c r="M32" s="69" t="s">
        <v>36</v>
      </c>
    </row>
    <row r="33" spans="1:13" s="16" customFormat="1" ht="19.5" customHeight="1" thickBot="1">
      <c r="A33" s="72"/>
      <c r="B33" s="95"/>
      <c r="C33" s="95"/>
      <c r="D33" s="44"/>
      <c r="E33" s="95"/>
      <c r="F33" s="95"/>
      <c r="G33" s="58"/>
      <c r="H33" s="58"/>
      <c r="I33" s="58"/>
      <c r="J33" s="65"/>
      <c r="K33" s="66"/>
      <c r="L33" s="68"/>
      <c r="M33" s="41"/>
    </row>
    <row r="34" spans="1:13" s="16" customFormat="1" ht="19.5" customHeight="1" thickBot="1">
      <c r="A34" s="5" t="s">
        <v>8</v>
      </c>
      <c r="B34" s="51">
        <f>SUM(B13:B32)</f>
        <v>5034873</v>
      </c>
      <c r="C34" s="51">
        <f>SUM(C13:C32)</f>
        <v>3748849</v>
      </c>
      <c r="D34" s="6">
        <f>(C34/B34)*100</f>
        <v>74.45766755189257</v>
      </c>
      <c r="E34" s="51">
        <f>SUM(E13:E32)</f>
        <v>5703130</v>
      </c>
      <c r="F34" s="51">
        <f>SUM(F13:F32)</f>
        <v>4216963</v>
      </c>
      <c r="G34" s="6">
        <f>(F34/E34)*100</f>
        <v>73.94120421593054</v>
      </c>
      <c r="H34" s="27">
        <f>(E34-B34)/B34*100</f>
        <v>13.27256913928117</v>
      </c>
      <c r="I34" s="27">
        <f>(F34-C34)/C34*100</f>
        <v>12.48687263744152</v>
      </c>
      <c r="J34" s="30">
        <f>B34/B34*100</f>
        <v>100</v>
      </c>
      <c r="K34" s="31">
        <f>E34/E34*100</f>
        <v>100</v>
      </c>
      <c r="L34" s="30">
        <f>C34/C34*100</f>
        <v>100</v>
      </c>
      <c r="M34" s="30">
        <f>F34/F34*100</f>
        <v>100</v>
      </c>
    </row>
    <row r="35" spans="1:13" s="16" customFormat="1" ht="19.5" customHeight="1">
      <c r="A35" s="134" t="s">
        <v>25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 s="16" customFormat="1" ht="19.5" customHeight="1">
      <c r="A36" s="147" t="s">
        <v>48</v>
      </c>
      <c r="B36" s="147"/>
      <c r="C36" s="147"/>
      <c r="D36" s="147"/>
      <c r="E36" s="147"/>
      <c r="F36" s="147"/>
      <c r="G36" s="92"/>
      <c r="H36" s="92"/>
      <c r="I36" s="92"/>
      <c r="J36" s="92"/>
      <c r="K36" s="92"/>
      <c r="L36" s="92"/>
      <c r="M36" s="92"/>
    </row>
    <row r="37" spans="1:13" s="16" customFormat="1" ht="19.5" customHeight="1">
      <c r="A37" s="142" t="s">
        <v>47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s="16" customFormat="1" ht="19.5" customHeight="1">
      <c r="A38" s="146" t="s">
        <v>45</v>
      </c>
      <c r="B38" s="146"/>
      <c r="C38" s="146"/>
      <c r="D38" s="146"/>
      <c r="E38" s="146"/>
      <c r="F38" s="146"/>
      <c r="G38" s="14"/>
      <c r="H38" s="14"/>
      <c r="I38" s="14"/>
      <c r="J38" s="14"/>
      <c r="K38" s="14"/>
      <c r="L38" s="14"/>
      <c r="M38" s="14"/>
    </row>
    <row r="39" spans="1:13" s="16" customFormat="1" ht="19.5" customHeight="1">
      <c r="A39" s="92"/>
      <c r="B39" s="92"/>
      <c r="C39" s="92"/>
      <c r="D39" s="92"/>
      <c r="E39" s="92"/>
      <c r="F39" s="92"/>
      <c r="G39" s="55"/>
      <c r="H39" s="55"/>
      <c r="I39" s="55"/>
      <c r="J39" s="55"/>
      <c r="K39" s="55"/>
      <c r="L39" s="55"/>
      <c r="M39" s="55"/>
    </row>
    <row r="40" spans="1:13" s="16" customFormat="1" ht="19.5" customHeight="1">
      <c r="A40" s="8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9.5" customHeight="1">
      <c r="A41" s="150" t="s">
        <v>28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</row>
    <row r="42" spans="1:13" ht="19.5" customHeight="1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9.5" customHeight="1" thickBot="1">
      <c r="A43" s="10"/>
      <c r="B43" s="151" t="s">
        <v>31</v>
      </c>
      <c r="C43" s="152"/>
      <c r="D43" s="133"/>
      <c r="E43" s="153" t="s">
        <v>40</v>
      </c>
      <c r="F43" s="152"/>
      <c r="G43" s="133"/>
      <c r="H43" s="138" t="s">
        <v>21</v>
      </c>
      <c r="I43" s="154"/>
      <c r="J43" s="138" t="s">
        <v>22</v>
      </c>
      <c r="K43" s="139"/>
      <c r="L43" s="139"/>
      <c r="M43" s="140"/>
    </row>
    <row r="44" spans="1:13" ht="19.5" customHeight="1" thickBot="1">
      <c r="A44" s="11" t="s">
        <v>5</v>
      </c>
      <c r="B44" s="22" t="s">
        <v>0</v>
      </c>
      <c r="C44" s="23" t="s">
        <v>1</v>
      </c>
      <c r="D44" s="148" t="s">
        <v>2</v>
      </c>
      <c r="E44" s="23" t="s">
        <v>0</v>
      </c>
      <c r="F44" s="23" t="s">
        <v>1</v>
      </c>
      <c r="G44" s="148" t="s">
        <v>2</v>
      </c>
      <c r="H44" s="141" t="s">
        <v>41</v>
      </c>
      <c r="I44" s="154"/>
      <c r="J44" s="138" t="s">
        <v>3</v>
      </c>
      <c r="K44" s="140"/>
      <c r="L44" s="141" t="s">
        <v>1</v>
      </c>
      <c r="M44" s="140"/>
    </row>
    <row r="45" spans="1:13" ht="19.5" customHeight="1" thickBot="1">
      <c r="A45" s="12"/>
      <c r="B45" s="19" t="s">
        <v>7</v>
      </c>
      <c r="C45" s="24" t="s">
        <v>7</v>
      </c>
      <c r="D45" s="149"/>
      <c r="E45" s="24" t="s">
        <v>7</v>
      </c>
      <c r="F45" s="24" t="s">
        <v>7</v>
      </c>
      <c r="G45" s="149"/>
      <c r="H45" s="21" t="s">
        <v>3</v>
      </c>
      <c r="I45" s="21" t="s">
        <v>4</v>
      </c>
      <c r="J45" s="13">
        <v>2006</v>
      </c>
      <c r="K45" s="13">
        <v>2007</v>
      </c>
      <c r="L45" s="13">
        <v>2006</v>
      </c>
      <c r="M45" s="13">
        <v>2007</v>
      </c>
    </row>
    <row r="46" spans="1:13" ht="19.5" customHeight="1" thickBot="1">
      <c r="A46" s="135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7"/>
    </row>
    <row r="47" spans="1:13" ht="19.5" customHeight="1">
      <c r="A47" s="77" t="s">
        <v>32</v>
      </c>
      <c r="B47" s="86">
        <v>54829</v>
      </c>
      <c r="C47" s="85">
        <v>43918</v>
      </c>
      <c r="D47" s="4">
        <f aca="true" t="shared" si="5" ref="D47:D52">(C47/B47)*100</f>
        <v>80.09994710828211</v>
      </c>
      <c r="E47" s="87">
        <v>178802</v>
      </c>
      <c r="F47" s="90">
        <v>148167</v>
      </c>
      <c r="G47" s="59">
        <f aca="true" t="shared" si="6" ref="G47:G53">(F47/E47)*100</f>
        <v>82.86652274583058</v>
      </c>
      <c r="H47" s="62">
        <f aca="true" t="shared" si="7" ref="H47:I50">(E47-B47)/B47*100</f>
        <v>226.1084462601908</v>
      </c>
      <c r="I47" s="62">
        <f t="shared" si="7"/>
        <v>237.37192039710368</v>
      </c>
      <c r="J47" s="70">
        <f>B47/B56*100</f>
        <v>1.8911984028515776</v>
      </c>
      <c r="K47" s="70">
        <f>E47/E56*100</f>
        <v>9.467300848711789</v>
      </c>
      <c r="L47" s="70">
        <f>C47/C56*100</f>
        <v>1.9278938380969521</v>
      </c>
      <c r="M47" s="32">
        <f>F47/F56*100</f>
        <v>10.937287775264709</v>
      </c>
    </row>
    <row r="48" spans="1:13" ht="19.5" customHeight="1">
      <c r="A48" s="78" t="s">
        <v>18</v>
      </c>
      <c r="B48" s="47">
        <v>120457</v>
      </c>
      <c r="C48" s="57">
        <v>82153</v>
      </c>
      <c r="D48" s="29">
        <f t="shared" si="5"/>
        <v>68.20110080775711</v>
      </c>
      <c r="E48" s="88">
        <v>328895</v>
      </c>
      <c r="F48" s="91">
        <v>225084</v>
      </c>
      <c r="G48" s="60">
        <f t="shared" si="6"/>
        <v>68.43643107982791</v>
      </c>
      <c r="H48" s="63">
        <f t="shared" si="7"/>
        <v>173.03934183982665</v>
      </c>
      <c r="I48" s="63">
        <f t="shared" si="7"/>
        <v>173.98147359195647</v>
      </c>
      <c r="J48" s="67">
        <f>B48/B56*100</f>
        <v>4.154883109527668</v>
      </c>
      <c r="K48" s="67">
        <f>E48/E56*100</f>
        <v>17.414502704875023</v>
      </c>
      <c r="L48" s="67">
        <f>C48/C56*100</f>
        <v>3.6063177394503145</v>
      </c>
      <c r="M48" s="33">
        <f>F48/F56*100</f>
        <v>16.615092980270113</v>
      </c>
    </row>
    <row r="49" spans="1:13" ht="19.5" customHeight="1">
      <c r="A49" s="17" t="s">
        <v>11</v>
      </c>
      <c r="B49" s="47">
        <v>1505</v>
      </c>
      <c r="C49" s="57">
        <v>1052</v>
      </c>
      <c r="D49" s="29">
        <f t="shared" si="5"/>
        <v>69.90033222591362</v>
      </c>
      <c r="E49" s="79">
        <v>3061</v>
      </c>
      <c r="F49" s="81">
        <v>2551</v>
      </c>
      <c r="G49" s="60">
        <f t="shared" si="6"/>
        <v>83.33877817706632</v>
      </c>
      <c r="H49" s="83">
        <f t="shared" si="7"/>
        <v>103.38870431893687</v>
      </c>
      <c r="I49" s="83">
        <f t="shared" si="7"/>
        <v>142.49049429657794</v>
      </c>
      <c r="J49" s="67">
        <f>B49/B56*100</f>
        <v>0.051911462844327357</v>
      </c>
      <c r="K49" s="84">
        <f>E49/E56*100</f>
        <v>0.1620754124557152</v>
      </c>
      <c r="L49" s="67">
        <f>C49/C56*100</f>
        <v>0.04618025223548417</v>
      </c>
      <c r="M49" s="76">
        <f>F49/F56*100</f>
        <v>0.18830793034009108</v>
      </c>
    </row>
    <row r="50" spans="1:13" ht="19.5" customHeight="1">
      <c r="A50" s="17" t="s">
        <v>13</v>
      </c>
      <c r="B50" s="47">
        <v>1869</v>
      </c>
      <c r="C50" s="57">
        <v>1384</v>
      </c>
      <c r="D50" s="29">
        <f t="shared" si="5"/>
        <v>74.05029427501337</v>
      </c>
      <c r="E50" s="79">
        <v>664</v>
      </c>
      <c r="F50" s="81">
        <v>353</v>
      </c>
      <c r="G50" s="60">
        <f t="shared" si="6"/>
        <v>53.162650602409634</v>
      </c>
      <c r="H50" s="83">
        <f t="shared" si="7"/>
        <v>-64.47298020331729</v>
      </c>
      <c r="I50" s="83">
        <f t="shared" si="7"/>
        <v>-74.4942196531792</v>
      </c>
      <c r="J50" s="67">
        <f>B50/B56*100</f>
        <v>0.06446679339272281</v>
      </c>
      <c r="K50" s="84">
        <f>E50/E56*100</f>
        <v>0.03515781570421264</v>
      </c>
      <c r="L50" s="67">
        <f>C50/C56*100</f>
        <v>0.06075424818812747</v>
      </c>
      <c r="M50" s="76">
        <f>F50/F56*100</f>
        <v>0.02605750662879347</v>
      </c>
    </row>
    <row r="51" spans="1:13" ht="19.5" customHeight="1">
      <c r="A51" s="78" t="s">
        <v>38</v>
      </c>
      <c r="B51" s="47">
        <v>2907</v>
      </c>
      <c r="C51" s="57">
        <v>1782</v>
      </c>
      <c r="D51" s="29">
        <f t="shared" si="5"/>
        <v>61.30030959752322</v>
      </c>
      <c r="E51" s="88">
        <v>1799</v>
      </c>
      <c r="F51" s="91">
        <v>1136</v>
      </c>
      <c r="G51" s="60">
        <f t="shared" si="6"/>
        <v>63.1461923290717</v>
      </c>
      <c r="H51" s="63">
        <f>(E51-B51)/B51*100</f>
        <v>-38.114895080839354</v>
      </c>
      <c r="I51" s="63">
        <f>(F51-C51)/C51*100</f>
        <v>-36.25140291806959</v>
      </c>
      <c r="J51" s="67">
        <f>B51/B56*100</f>
        <v>0.1002701810554549</v>
      </c>
      <c r="K51" s="67">
        <f>E51/E56*100</f>
        <v>0.09525438321066045</v>
      </c>
      <c r="L51" s="67">
        <f>C51/C56*100</f>
        <v>0.07822548430003118</v>
      </c>
      <c r="M51" s="33">
        <f>F51/F56*100</f>
        <v>0.08385645192722205</v>
      </c>
    </row>
    <row r="52" spans="1:13" ht="19.5" customHeight="1">
      <c r="A52" s="17" t="s">
        <v>14</v>
      </c>
      <c r="B52" s="49">
        <v>619985</v>
      </c>
      <c r="C52" s="57">
        <v>504364</v>
      </c>
      <c r="D52" s="29">
        <f t="shared" si="5"/>
        <v>81.3510004274297</v>
      </c>
      <c r="E52" s="89">
        <v>1066374</v>
      </c>
      <c r="F52" s="57">
        <v>794889</v>
      </c>
      <c r="G52" s="60">
        <f t="shared" si="6"/>
        <v>74.54129601809495</v>
      </c>
      <c r="H52" s="63">
        <f>(E52-B52)/B52*100</f>
        <v>71.99996774115502</v>
      </c>
      <c r="I52" s="63">
        <f>(F52-C52)/C52*100</f>
        <v>57.602247583094744</v>
      </c>
      <c r="J52" s="67">
        <f>B52/B56*100</f>
        <v>21.38493574188724</v>
      </c>
      <c r="K52" s="67">
        <f>E52/E56*100</f>
        <v>56.462922535789225</v>
      </c>
      <c r="L52" s="67">
        <f>C52/C56*100</f>
        <v>22.140358116442716</v>
      </c>
      <c r="M52" s="33">
        <f>F52/F56*100</f>
        <v>58.676559168994366</v>
      </c>
    </row>
    <row r="53" spans="1:13" ht="19.5" customHeight="1">
      <c r="A53" s="126" t="s">
        <v>46</v>
      </c>
      <c r="B53" s="131">
        <v>0</v>
      </c>
      <c r="C53" s="128">
        <v>0</v>
      </c>
      <c r="D53" s="121" t="s">
        <v>36</v>
      </c>
      <c r="E53" s="127">
        <v>309032</v>
      </c>
      <c r="F53" s="128">
        <v>182516</v>
      </c>
      <c r="G53" s="60">
        <f t="shared" si="6"/>
        <v>59.06055036371638</v>
      </c>
      <c r="H53" s="129" t="s">
        <v>36</v>
      </c>
      <c r="I53" s="129" t="s">
        <v>36</v>
      </c>
      <c r="J53" s="130" t="s">
        <v>36</v>
      </c>
      <c r="K53" s="67">
        <f>E53/E56*100</f>
        <v>16.362786299253372</v>
      </c>
      <c r="L53" s="130" t="s">
        <v>36</v>
      </c>
      <c r="M53" s="33">
        <f>F53/F56*100</f>
        <v>13.472838186574702</v>
      </c>
    </row>
    <row r="54" spans="1:13" ht="19.5" customHeight="1" thickBot="1">
      <c r="A54" s="75" t="s">
        <v>6</v>
      </c>
      <c r="B54" s="94">
        <v>2097615</v>
      </c>
      <c r="C54" s="82">
        <v>1643377</v>
      </c>
      <c r="D54" s="43">
        <f>(C54/B54)*100</f>
        <v>78.34502518336302</v>
      </c>
      <c r="E54" s="80">
        <v>0</v>
      </c>
      <c r="F54" s="82">
        <v>0</v>
      </c>
      <c r="G54" s="61" t="s">
        <v>36</v>
      </c>
      <c r="H54" s="64" t="s">
        <v>36</v>
      </c>
      <c r="I54" s="64" t="s">
        <v>36</v>
      </c>
      <c r="J54" s="71">
        <f>B54/B56*100</f>
        <v>72.35233430844102</v>
      </c>
      <c r="K54" s="71" t="s">
        <v>36</v>
      </c>
      <c r="L54" s="71">
        <f>C54/C56*100</f>
        <v>72.14027032128637</v>
      </c>
      <c r="M54" s="69" t="s">
        <v>36</v>
      </c>
    </row>
    <row r="55" spans="1:13" ht="19.5" customHeight="1" thickBot="1">
      <c r="A55" s="72"/>
      <c r="B55" s="73"/>
      <c r="C55" s="74"/>
      <c r="D55" s="44"/>
      <c r="E55" s="74"/>
      <c r="F55" s="74"/>
      <c r="G55" s="44"/>
      <c r="H55" s="39"/>
      <c r="I55" s="39"/>
      <c r="J55" s="40"/>
      <c r="K55" s="40"/>
      <c r="L55" s="40"/>
      <c r="M55" s="41"/>
    </row>
    <row r="56" spans="1:13" ht="19.5" customHeight="1" thickBot="1">
      <c r="A56" s="5" t="s">
        <v>17</v>
      </c>
      <c r="B56" s="56">
        <f>SUM(B47:B54)</f>
        <v>2899167</v>
      </c>
      <c r="C56" s="56">
        <f>SUM(C47:C54)</f>
        <v>2278030</v>
      </c>
      <c r="D56" s="25">
        <f>(C56/B56)*100</f>
        <v>78.57532870648707</v>
      </c>
      <c r="E56" s="52">
        <f>SUM(E47:E54)</f>
        <v>1888627</v>
      </c>
      <c r="F56" s="52">
        <f>SUM(F47:F54)</f>
        <v>1354696</v>
      </c>
      <c r="G56" s="6">
        <f>(F56/E56)*100</f>
        <v>71.72914503499102</v>
      </c>
      <c r="H56" s="26">
        <f>(E56-B56)/B56*100</f>
        <v>-34.85621904498775</v>
      </c>
      <c r="I56" s="7">
        <f>(F56-C56)/C56*100</f>
        <v>-40.53212644258416</v>
      </c>
      <c r="J56" s="34">
        <f>B56/B56*100</f>
        <v>100</v>
      </c>
      <c r="K56" s="30">
        <f>E56/E56*100</f>
        <v>100</v>
      </c>
      <c r="L56" s="34">
        <f>C56/C56*100</f>
        <v>100</v>
      </c>
      <c r="M56" s="30">
        <f>F56/F56*100</f>
        <v>100</v>
      </c>
    </row>
    <row r="57" spans="1:13" ht="19.5" customHeight="1">
      <c r="A57" s="134" t="s">
        <v>25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9.5" customHeight="1">
      <c r="A58" s="155" t="s">
        <v>49</v>
      </c>
      <c r="B58" s="155"/>
      <c r="C58" s="155"/>
      <c r="D58" s="155"/>
      <c r="E58" s="155"/>
      <c r="F58" s="38"/>
      <c r="G58" s="38"/>
      <c r="H58" s="38"/>
      <c r="I58" s="38"/>
      <c r="J58" s="38"/>
      <c r="K58" s="38"/>
      <c r="L58" s="38"/>
      <c r="M58" s="38"/>
    </row>
    <row r="59" spans="1:13" ht="19.5" customHeight="1">
      <c r="A59" s="142" t="s">
        <v>50</v>
      </c>
      <c r="B59" s="142"/>
      <c r="C59" s="142"/>
      <c r="D59" s="142"/>
      <c r="E59" s="142"/>
      <c r="F59" s="142"/>
      <c r="G59" s="37"/>
      <c r="H59" s="37"/>
      <c r="I59" s="37"/>
      <c r="J59" s="37"/>
      <c r="K59" s="37"/>
      <c r="L59" s="37"/>
      <c r="M59" s="37"/>
    </row>
    <row r="60" spans="1:13" ht="19.5" customHeight="1">
      <c r="A60" s="35" t="s">
        <v>23</v>
      </c>
      <c r="B60" s="35"/>
      <c r="C60" s="35"/>
      <c r="D60" s="35"/>
      <c r="E60" s="35"/>
      <c r="F60" s="3"/>
      <c r="G60" s="3"/>
      <c r="H60" s="3"/>
      <c r="I60" s="9"/>
      <c r="J60" s="3"/>
      <c r="K60" s="3"/>
      <c r="M60" s="3"/>
    </row>
    <row r="61" spans="1:13" ht="19.5" customHeight="1">
      <c r="A61" s="1"/>
      <c r="B61" s="1"/>
      <c r="C61" s="1"/>
      <c r="D61" s="1"/>
      <c r="E61" s="1"/>
      <c r="F61" s="1"/>
      <c r="G61" s="1"/>
      <c r="H61" s="1" t="s">
        <v>9</v>
      </c>
      <c r="I61" s="1"/>
      <c r="J61" s="1"/>
      <c r="K61" s="1"/>
      <c r="L61" s="1"/>
      <c r="M61" s="1"/>
    </row>
  </sheetData>
  <mergeCells count="32">
    <mergeCell ref="A59:F59"/>
    <mergeCell ref="A41:M41"/>
    <mergeCell ref="G44:G45"/>
    <mergeCell ref="D44:D45"/>
    <mergeCell ref="B43:D43"/>
    <mergeCell ref="E43:G43"/>
    <mergeCell ref="H43:I43"/>
    <mergeCell ref="H44:I44"/>
    <mergeCell ref="J44:K44"/>
    <mergeCell ref="A58:E58"/>
    <mergeCell ref="A1:M1"/>
    <mergeCell ref="A3:M3"/>
    <mergeCell ref="B9:D9"/>
    <mergeCell ref="E9:G9"/>
    <mergeCell ref="A5:M5"/>
    <mergeCell ref="J9:M9"/>
    <mergeCell ref="H9:I9"/>
    <mergeCell ref="A7:M7"/>
    <mergeCell ref="D10:D11"/>
    <mergeCell ref="H10:I10"/>
    <mergeCell ref="J10:K10"/>
    <mergeCell ref="L10:M10"/>
    <mergeCell ref="G10:G11"/>
    <mergeCell ref="A37:M37"/>
    <mergeCell ref="A35:M35"/>
    <mergeCell ref="A12:M12"/>
    <mergeCell ref="A38:F38"/>
    <mergeCell ref="A36:F36"/>
    <mergeCell ref="A57:M57"/>
    <mergeCell ref="A46:M46"/>
    <mergeCell ref="J43:M43"/>
    <mergeCell ref="L44:M44"/>
  </mergeCells>
  <printOptions horizontalCentered="1" verticalCentered="1"/>
  <pageMargins left="0" right="0" top="0.3937007874015748" bottom="0.3937007874015748" header="0.5118110236220472" footer="0.31496062992125984"/>
  <pageSetup horizontalDpi="600" verticalDpi="600" orientation="landscape" paperSize="9" scale="46" r:id="rId1"/>
  <headerFooter alignWithMargins="0">
    <oddFooter>&amp;C&amp;"Arial,Negrito"&amp;14&amp;P&amp;R&amp;"Arial,Negrito"&amp;14&amp;D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JDcanavez</dc:creator>
  <cp:keywords/>
  <dc:description/>
  <cp:lastModifiedBy>DAC</cp:lastModifiedBy>
  <cp:lastPrinted>2007-02-08T14:15:32Z</cp:lastPrinted>
  <dcterms:created xsi:type="dcterms:W3CDTF">2000-10-31T18:26:36Z</dcterms:created>
  <dcterms:modified xsi:type="dcterms:W3CDTF">2007-02-08T14:23:04Z</dcterms:modified>
  <cp:category/>
  <cp:version/>
  <cp:contentType/>
  <cp:contentStatus/>
</cp:coreProperties>
</file>