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300" windowHeight="7305" activeTab="0"/>
  </bookViews>
  <sheets>
    <sheet name="DCA_mensal" sheetId="1" r:id="rId1"/>
    <sheet name="DCA_acumul." sheetId="2" r:id="rId2"/>
  </sheets>
  <definedNames>
    <definedName name="_xlnm.Print_Area" localSheetId="1">'DCA_acumul.'!$A$1:$N$46</definedName>
    <definedName name="_xlnm.Print_Area" localSheetId="0">'DCA_mensal'!$A$1:$N$46</definedName>
  </definedNames>
  <calcPr fullCalcOnLoad="1"/>
</workbook>
</file>

<file path=xl/sharedStrings.xml><?xml version="1.0" encoding="utf-8"?>
<sst xmlns="http://schemas.openxmlformats.org/spreadsheetml/2006/main" count="161" uniqueCount="67">
  <si>
    <t>EMPRESAS BRASILEIRAS DE TRANSPORTE AÉREO REGULAR</t>
  </si>
  <si>
    <t>TRÁFEGO AÉREO - DADOS COMPARATIVOS AVANÇADOS</t>
  </si>
  <si>
    <t>MERCADO DOMÉSTICO (voos regulares e não-regulares)</t>
  </si>
  <si>
    <t>EMPRESA</t>
  </si>
  <si>
    <t>02/2011</t>
  </si>
  <si>
    <t>VARIAÇÃO (%)</t>
  </si>
  <si>
    <t>PARTICIPAÇÃO (%)</t>
  </si>
  <si>
    <t>ASK (000)</t>
  </si>
  <si>
    <t>RPK (000)</t>
  </si>
  <si>
    <t>%</t>
  </si>
  <si>
    <t>2011 x 2.010</t>
  </si>
  <si>
    <t>ASK</t>
  </si>
  <si>
    <t>RPK</t>
  </si>
  <si>
    <t>2011</t>
  </si>
  <si>
    <t>ABAETÉ</t>
  </si>
  <si>
    <t>AIR MINAS</t>
  </si>
  <si>
    <t>AVIANCA (ICAO:ONE)</t>
  </si>
  <si>
    <t>AZUL</t>
  </si>
  <si>
    <t>CRUISER</t>
  </si>
  <si>
    <t>GOL/VRG LINHAS AEREAS</t>
  </si>
  <si>
    <t>META</t>
  </si>
  <si>
    <t xml:space="preserve">NHT </t>
  </si>
  <si>
    <t>NOAR</t>
  </si>
  <si>
    <t xml:space="preserve">PANTANAL </t>
  </si>
  <si>
    <t>PASSAREDO</t>
  </si>
  <si>
    <t>PUMA AIR</t>
  </si>
  <si>
    <t>RICO</t>
  </si>
  <si>
    <t>SETE LINHAS AÉREAS</t>
  </si>
  <si>
    <t>SOL</t>
  </si>
  <si>
    <t>TAM</t>
  </si>
  <si>
    <t>TEAM</t>
  </si>
  <si>
    <t>TOTAL</t>
  </si>
  <si>
    <t>TRIP</t>
  </si>
  <si>
    <t>WEBJET</t>
  </si>
  <si>
    <t>INDÚSTRIA</t>
  </si>
  <si>
    <t>MERCADO INTERNACIONAL (voos regulares e não-regulares)</t>
  </si>
  <si>
    <t>01/2011 a 02/2011</t>
  </si>
  <si>
    <t>GRUPO TAM</t>
  </si>
  <si>
    <t xml:space="preserve"> 02/2010</t>
  </si>
  <si>
    <t>01/2010 a 02/2010</t>
  </si>
  <si>
    <t>OBSERVAÇÕES:</t>
  </si>
  <si>
    <t>2) CRUISER - Não opera voos desde março de 2010.</t>
  </si>
  <si>
    <t>3) RICO - Não opera voos desde abril de 2010.</t>
  </si>
  <si>
    <t>4) AVIANCA - A concessionária Oceanair mudou o nome fantasia para Avianca em abril de 2010.</t>
  </si>
  <si>
    <t>5) PUMA AIR - Iniciou operações com aeronaves maiores em abril de 2010.</t>
  </si>
  <si>
    <t>6) AIR MINAS - Não opera voos desde  junho de 2010.</t>
  </si>
  <si>
    <t>7) NOAR - Iniciou suas operações em 14 de junho de 2010.</t>
  </si>
  <si>
    <t>9) PANTANAL - Teve as operações incorporadas pelo Grupo TAM.</t>
  </si>
  <si>
    <t>11) TEAM - não operou voos em fevereiro de 2011.</t>
  </si>
  <si>
    <t>12) GRUPO TAM - Reúne as operações das empresas TAM Linhas Aéreas e Pantanal Linhas Aéreas, conforme pedido formalizado pela empresa TAM em decorrência da aquisição da empresa Pantanal. A partir de setembro de 2010 os dados dessas empresas são informados como GRUPO TAM.</t>
  </si>
  <si>
    <r>
      <t xml:space="preserve">13) Para fins de apresentação dos Dados Comparativos Avançados, a partir do mês de outubro de 2010 a ANAC passou a classificar as etapas de voos de acordo com o par de aeroportos envolvidos e não mais com base no tipo de linha operada. Dessa forma, são consideradas como etapas domésticas aquelas cujos aeroportos de origem e de destino estejam ambos situados dentro do território nacional, independentemente do tipo de linha operada. Como etapas internacionais são consideradas aquelas em que pelo menos um dos aeroportos envolvidos, de origem ou de destino, esteja situado fora do território nacional. Com a aplicação dessa metodologia passam a ser consideradas como domésticas as etapas básicas de cabotagem dos voos internacionais. Por exemplo, se um voo internacional com numeração 0000 faz o trajeto SBFZ – SBNT – SBCT – SAEZ, as etapas básicas SBFZ – SBNT e SBNT – SBCT são consideradas como doméstica e apenas a etapa básica SBCT – SAEZ é considerada como internacional. Além disso, são consideradas também como internacionais as etapas de voos operadas por empresas brasileiras entre dois aeroportos estrangeiros, ou seja, cuja origem e destino estejam simultaneamente fora do território nacional. Os dados mensais e acumulados do ano anterior foram regerados e já contemplam tal alteração, de modo a viabilizar a comparação entre os dois anos. Tal medida busca alinhamento com os conceitos e metodologias preconizados pela Organização Internacional de Aviação Civil – OACI. Maiores informações sobre a metodologia de apuração dos valores aqui apresentados podem ser obtidas por meio do Manual de Envio publicado no endereço eletrônico </t>
    </r>
    <r>
      <rPr>
        <b/>
        <u val="single"/>
        <sz val="10"/>
        <rFont val="Arial"/>
        <family val="2"/>
      </rPr>
      <t>http://www.anac.gov.br/dadosComparativos/.</t>
    </r>
    <r>
      <rPr>
        <b/>
        <sz val="10"/>
        <rFont val="Arial"/>
        <family val="2"/>
      </rPr>
      <t xml:space="preserve">
</t>
    </r>
  </si>
  <si>
    <t>10) SOL - Não operou voos remunerados de passageiros desde dezembro de 2010.</t>
  </si>
  <si>
    <t>3) CRUISER - Não opera voos desde março de 2010.</t>
  </si>
  <si>
    <t>8) AVIANCA - Não operou voos internacionais em fevereiro de 2010.</t>
  </si>
  <si>
    <t>1) Os dados obtidos mediante extração direta na base de dados institucional da ANAC, a qual recebe, processa e armazena os dados estatísticos, enviados mensalmente pelas empresas aéreas em cumprimento ao disposto na Instrução de Aviação Civil - IAC 1505, de 30 de março de 2010. Dessa forma, podem ocorrer divergências de valores quando comparada a planilha atual com aquelas geradas em períodos anteriores.</t>
  </si>
  <si>
    <r>
      <t xml:space="preserve">13) Para fins de apresentação dos Dados Comparativos Avançados, a partir do mês de outubro de 2010 a ANAC passou a classificar as etapas de voos de acordo com o par de aeroportos envolvidos e não mais com base no tipo de linha operada. Dessa forma, são consideradas como etapas domésticas aquelas cujos aeroportos de origem e de destino estejam ambos situados dentro do território nacional, independentemente do tipo de linha operada. Como etapas internacionais são consideradas aquelas em que pelo menos um dos aeroportos envolvidos, de origem ou de destino, esteja situado fora do território nacional. Com a aplicação dessa metodologia passam a ser consideradas como domésticas as etapas básicas de cabotagem dos voos internacionais. Por exemplo, se um voo internacional com numeração 0000 faz o trajeto SBFZ – SBNT – SBCT – SAEZ, as etapas básicas SBFZ – SBNT e SBNT – SBCT são consideradas como doméstica e apenas a etapa básica SBCT – SAEZ é considerada como internacional. Além disso, são consideradas também como internacionais as etapas de voos operadas por empresas brasileiras entre dois aeroportos estrangeiros, ou seja, cuja origem e destino estejam simultaneamente fora do território nacional. Os dados mensais e acumulados do ano anterior foram regerados e já contemplam tal alteração, de modo a viabilizar a comparação entre os dois anos. Tal medida busca alinhamento com os conceitos e metodologias preconizados pela Organização Internacional de Aviação Civil – OACI. Maiores informações sobre a metodologia de apuração dos valores aqui apresentados podem ser obtidas por meio do Manual de Envio publicado no endereço eletrônico </t>
    </r>
    <r>
      <rPr>
        <b/>
        <u val="single"/>
        <sz val="8"/>
        <rFont val="Arial"/>
        <family val="2"/>
      </rPr>
      <t>http://www.anac.gov.br/dadosComparativos/.</t>
    </r>
    <r>
      <rPr>
        <b/>
        <sz val="8"/>
        <rFont val="Arial"/>
        <family val="2"/>
      </rPr>
      <t xml:space="preserve">
</t>
    </r>
  </si>
  <si>
    <t>TRÁFEGO AÉREO - DADOS COMPARATIVOS</t>
  </si>
  <si>
    <t>ASSENTOS QUILÔMETROS OFERECIDOS (ASK) E PASSAGEIROS QUILÔMETROS PAGOS TRANSPORTADOS (RPK)</t>
  </si>
  <si>
    <t>4) RICO - Não opera voos desde abril de 2010.</t>
  </si>
  <si>
    <t>5) AVIANCA - A concessionária Oceanair mudou o nome fantasia para Avianca em abril de 2010.</t>
  </si>
  <si>
    <t>6) AVIANCA - Não operou voos internacionais de janeiro a fevereiro de 2010.</t>
  </si>
  <si>
    <t>7) AIR MINAS - Não opera voos desde  junho de 2010.</t>
  </si>
  <si>
    <t>8) PUMA AIR - Iniciou operações com aeronaves maiores em abril de 2010.</t>
  </si>
  <si>
    <t>9) NOAR - Iniciou suas operações em 14 de junho de 2010.</t>
  </si>
  <si>
    <t>10) PANTANAL - Teve as operações incorporadas pelo Grupo TAM.</t>
  </si>
  <si>
    <t>11) SOL - Não operou voos remunerados de passageiros desde dezembro de 2010.</t>
  </si>
  <si>
    <t>12) GRUPO TAM - Reune as operações das empresas TAM Linhas Aéreas e Pantanal Linhas Aéreas, conforme pedido formalizado pela empresa TAM em decorrência da aquisição da empresa Pantanal. A partir de setembro de 2010 os dados dessas empresas serão informados como GRUPO TAM.</t>
  </si>
</sst>
</file>

<file path=xl/styles.xml><?xml version="1.0" encoding="utf-8"?>
<styleSheet xmlns="http://schemas.openxmlformats.org/spreadsheetml/2006/main">
  <numFmts count="1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F400]h:mm:ss\ AM/PM"/>
    <numFmt numFmtId="172" formatCode="0.0000"/>
    <numFmt numFmtId="173" formatCode="0.000"/>
    <numFmt numFmtId="174" formatCode="0.0"/>
  </numFmts>
  <fonts count="45">
    <font>
      <sz val="10"/>
      <name val="Arial"/>
      <family val="0"/>
    </font>
    <font>
      <b/>
      <i/>
      <sz val="10"/>
      <name val="Arial"/>
      <family val="0"/>
    </font>
    <font>
      <sz val="6"/>
      <color indexed="8"/>
      <name val="Arial"/>
      <family val="0"/>
    </font>
    <font>
      <b/>
      <sz val="11"/>
      <color indexed="8"/>
      <name val="Arial"/>
      <family val="0"/>
    </font>
    <font>
      <b/>
      <sz val="9"/>
      <color indexed="8"/>
      <name val="Arial"/>
      <family val="0"/>
    </font>
    <font>
      <sz val="9"/>
      <color indexed="8"/>
      <name val="Arial"/>
      <family val="0"/>
    </font>
    <font>
      <b/>
      <sz val="10"/>
      <name val="Arial"/>
      <family val="2"/>
    </font>
    <font>
      <b/>
      <u val="single"/>
      <sz val="10"/>
      <name val="Arial"/>
      <family val="2"/>
    </font>
    <font>
      <b/>
      <u val="single"/>
      <sz val="8"/>
      <name val="Arial"/>
      <family val="2"/>
    </font>
    <font>
      <b/>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31"/>
      </right>
      <top style="thin">
        <color indexed="55"/>
      </top>
      <bottom style="thin">
        <color indexed="55"/>
      </bottom>
    </border>
    <border>
      <left style="thin">
        <color indexed="8"/>
      </left>
      <right style="medium">
        <color indexed="8"/>
      </right>
      <top style="thin">
        <color indexed="55"/>
      </top>
      <bottom style="thin">
        <color indexed="55"/>
      </bottom>
    </border>
    <border>
      <left style="thin">
        <color indexed="8"/>
      </left>
      <right style="thin">
        <color indexed="31"/>
      </right>
      <top style="thin">
        <color indexed="55"/>
      </top>
      <bottom style="thin">
        <color indexed="55"/>
      </bottom>
    </border>
    <border>
      <left style="thin">
        <color indexed="8"/>
      </left>
      <right style="medium">
        <color indexed="8"/>
      </right>
      <top style="medium">
        <color indexed="8"/>
      </top>
      <bottom style="medium">
        <color indexed="8"/>
      </bottom>
    </border>
    <border>
      <left style="medium">
        <color indexed="8"/>
      </left>
      <right style="thin">
        <color indexed="31"/>
      </right>
      <top style="medium">
        <color indexed="8"/>
      </top>
      <bottom style="medium">
        <color indexed="8"/>
      </bottom>
    </border>
    <border>
      <left style="thin">
        <color indexed="8"/>
      </left>
      <right style="thin">
        <color indexed="31"/>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8"/>
      </right>
      <top style="medium">
        <color indexed="8"/>
      </top>
      <bottom style="medium">
        <color indexed="8"/>
      </bottom>
    </border>
    <border>
      <left style="medium">
        <color indexed="8"/>
      </left>
      <right>
        <color indexed="8"/>
      </right>
      <top style="medium">
        <color indexed="8"/>
      </top>
      <bottom style="medium">
        <color indexed="8"/>
      </bottom>
    </border>
    <border>
      <left style="thin">
        <color indexed="8"/>
      </left>
      <right style="thin">
        <color indexed="31"/>
      </right>
      <top style="thin">
        <color indexed="8"/>
      </top>
      <bottom style="medium">
        <color indexed="8"/>
      </bottom>
    </border>
    <border>
      <left style="medium">
        <color indexed="8"/>
      </left>
      <right>
        <color indexed="63"/>
      </right>
      <top style="medium">
        <color indexed="8"/>
      </top>
      <bottom style="thin">
        <color indexed="55"/>
      </bottom>
    </border>
    <border>
      <left style="medium">
        <color indexed="8"/>
      </left>
      <right>
        <color indexed="63"/>
      </right>
      <top style="thin">
        <color indexed="55"/>
      </top>
      <bottom style="thin">
        <color indexed="55"/>
      </bottom>
    </border>
    <border>
      <left style="medium">
        <color indexed="8"/>
      </left>
      <right>
        <color indexed="63"/>
      </right>
      <top style="thin">
        <color indexed="55"/>
      </top>
      <bottom style="medium">
        <color indexed="8"/>
      </bottom>
    </border>
    <border>
      <left style="thin">
        <color indexed="8"/>
      </left>
      <right>
        <color indexed="63"/>
      </right>
      <top style="medium">
        <color indexed="8"/>
      </top>
      <bottom style="thin">
        <color indexed="55"/>
      </bottom>
    </border>
    <border>
      <left style="thin">
        <color indexed="8"/>
      </left>
      <right>
        <color indexed="63"/>
      </right>
      <top style="thin">
        <color indexed="55"/>
      </top>
      <bottom style="thin">
        <color indexed="55"/>
      </bottom>
    </border>
    <border>
      <left style="thin">
        <color indexed="8"/>
      </left>
      <right>
        <color indexed="63"/>
      </right>
      <top style="thin">
        <color indexed="55"/>
      </top>
      <bottom style="medium">
        <color indexed="8"/>
      </bottom>
    </border>
    <border>
      <left style="thin">
        <color indexed="8"/>
      </left>
      <right>
        <color indexed="63"/>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style="medium">
        <color indexed="8"/>
      </right>
      <top style="medium">
        <color indexed="8"/>
      </top>
      <bottom style="medium"/>
    </border>
    <border>
      <left style="medium">
        <color indexed="8"/>
      </left>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style="medium">
        <color indexed="8"/>
      </right>
      <top style="medium">
        <color indexed="8"/>
      </top>
      <bottom style="medium"/>
    </border>
    <border>
      <left>
        <color indexed="63"/>
      </left>
      <right>
        <color indexed="63"/>
      </right>
      <top style="medium"/>
      <bottom>
        <color indexed="63"/>
      </bottom>
    </border>
    <border>
      <left>
        <color indexed="8"/>
      </left>
      <right style="medium">
        <color indexed="8"/>
      </right>
      <top style="medium">
        <color indexed="8"/>
      </top>
      <bottom style="thin">
        <color indexed="8"/>
      </bottom>
    </border>
    <border>
      <left style="medium">
        <color indexed="8"/>
      </left>
      <right style="thin">
        <color indexed="31"/>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8"/>
      </left>
      <right>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medium">
        <color indexed="8"/>
      </bottom>
    </border>
    <border>
      <left style="medium">
        <color indexed="8"/>
      </left>
      <right style="thin">
        <color indexed="31"/>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1" fillId="0" borderId="0" applyFont="0" applyFill="0" applyBorder="0" applyAlignment="0" applyProtection="0"/>
    <xf numFmtId="0" fontId="37" fillId="21" borderId="5"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cellStyleXfs>
  <cellXfs count="97">
    <xf numFmtId="0" fontId="0" fillId="0" borderId="0" xfId="0" applyAlignment="1">
      <alignment/>
    </xf>
    <xf numFmtId="0" fontId="2" fillId="33" borderId="0" xfId="0" applyFont="1" applyFill="1" applyAlignment="1">
      <alignment vertical="center"/>
    </xf>
    <xf numFmtId="0" fontId="3" fillId="33" borderId="0" xfId="0" applyFont="1" applyFill="1" applyAlignment="1">
      <alignment horizontal="left"/>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0" xfId="0" applyFont="1" applyFill="1" applyBorder="1" applyAlignment="1">
      <alignment horizontal="center"/>
    </xf>
    <xf numFmtId="0" fontId="4" fillId="34" borderId="12" xfId="0" applyFont="1" applyFill="1" applyBorder="1" applyAlignment="1">
      <alignment horizontal="center"/>
    </xf>
    <xf numFmtId="0" fontId="4" fillId="34" borderId="11" xfId="0" applyFont="1" applyFill="1" applyBorder="1" applyAlignment="1">
      <alignment horizontal="center"/>
    </xf>
    <xf numFmtId="1" fontId="4" fillId="34" borderId="11" xfId="0" applyNumberFormat="1" applyFont="1" applyFill="1" applyBorder="1" applyAlignment="1">
      <alignment horizontal="center"/>
    </xf>
    <xf numFmtId="3" fontId="5" fillId="33" borderId="13" xfId="0" applyNumberFormat="1" applyFont="1" applyFill="1" applyBorder="1" applyAlignment="1">
      <alignment horizontal="right"/>
    </xf>
    <xf numFmtId="4" fontId="5" fillId="33" borderId="14" xfId="0" applyNumberFormat="1" applyFont="1" applyFill="1" applyBorder="1" applyAlignment="1">
      <alignment horizontal="right"/>
    </xf>
    <xf numFmtId="4" fontId="5" fillId="33" borderId="13" xfId="0" applyNumberFormat="1" applyFont="1" applyFill="1" applyBorder="1" applyAlignment="1">
      <alignment horizontal="right"/>
    </xf>
    <xf numFmtId="4" fontId="5" fillId="33" borderId="15" xfId="0" applyNumberFormat="1" applyFont="1" applyFill="1" applyBorder="1" applyAlignment="1">
      <alignment horizontal="right"/>
    </xf>
    <xf numFmtId="4" fontId="4" fillId="34" borderId="16" xfId="0" applyNumberFormat="1" applyFont="1" applyFill="1" applyBorder="1" applyAlignment="1">
      <alignment horizontal="right" vertical="center"/>
    </xf>
    <xf numFmtId="3" fontId="4" fillId="34" borderId="17" xfId="0" applyNumberFormat="1" applyFont="1" applyFill="1" applyBorder="1" applyAlignment="1">
      <alignment horizontal="right" vertical="center"/>
    </xf>
    <xf numFmtId="3" fontId="4" fillId="34" borderId="18" xfId="0" applyNumberFormat="1" applyFont="1" applyFill="1" applyBorder="1" applyAlignment="1">
      <alignment horizontal="right" vertical="center"/>
    </xf>
    <xf numFmtId="4" fontId="4" fillId="34" borderId="17" xfId="0" applyNumberFormat="1" applyFont="1" applyFill="1" applyBorder="1" applyAlignment="1">
      <alignment horizontal="right" vertical="center"/>
    </xf>
    <xf numFmtId="4" fontId="4" fillId="34" borderId="19" xfId="0" applyNumberFormat="1" applyFont="1" applyFill="1" applyBorder="1" applyAlignment="1">
      <alignment horizontal="right" vertical="center"/>
    </xf>
    <xf numFmtId="4" fontId="4" fillId="34" borderId="18" xfId="0" applyNumberFormat="1" applyFont="1" applyFill="1" applyBorder="1" applyAlignment="1">
      <alignment horizontal="right" vertical="center"/>
    </xf>
    <xf numFmtId="4" fontId="4" fillId="34" borderId="20" xfId="0" applyNumberFormat="1" applyFont="1" applyFill="1" applyBorder="1" applyAlignment="1">
      <alignment horizontal="right" vertical="center"/>
    </xf>
    <xf numFmtId="3" fontId="4" fillId="34" borderId="21" xfId="0" applyNumberFormat="1" applyFont="1" applyFill="1" applyBorder="1" applyAlignment="1">
      <alignment horizontal="right" vertical="center"/>
    </xf>
    <xf numFmtId="4" fontId="4" fillId="34" borderId="21" xfId="0" applyNumberFormat="1" applyFont="1" applyFill="1" applyBorder="1" applyAlignment="1">
      <alignment horizontal="right" vertical="center"/>
    </xf>
    <xf numFmtId="3" fontId="5" fillId="33" borderId="15" xfId="0" applyNumberFormat="1" applyFont="1" applyFill="1" applyBorder="1" applyAlignment="1">
      <alignment horizontal="right"/>
    </xf>
    <xf numFmtId="1" fontId="4" fillId="34" borderId="22" xfId="0" applyNumberFormat="1" applyFont="1" applyFill="1" applyBorder="1" applyAlignment="1">
      <alignment horizontal="center" vertical="center" wrapText="1"/>
    </xf>
    <xf numFmtId="0" fontId="4" fillId="33" borderId="23" xfId="0" applyFont="1" applyFill="1" applyBorder="1" applyAlignment="1">
      <alignment horizontal="left"/>
    </xf>
    <xf numFmtId="0" fontId="4" fillId="33" borderId="24" xfId="0" applyFont="1" applyFill="1" applyBorder="1" applyAlignment="1">
      <alignment horizontal="left"/>
    </xf>
    <xf numFmtId="0" fontId="4" fillId="33" borderId="25" xfId="0" applyFont="1" applyFill="1" applyBorder="1" applyAlignment="1">
      <alignment horizontal="left"/>
    </xf>
    <xf numFmtId="3" fontId="5" fillId="33" borderId="23" xfId="0" applyNumberFormat="1" applyFont="1" applyFill="1" applyBorder="1" applyAlignment="1">
      <alignment horizontal="right"/>
    </xf>
    <xf numFmtId="3" fontId="5" fillId="33" borderId="24" xfId="0" applyNumberFormat="1" applyFont="1" applyFill="1" applyBorder="1" applyAlignment="1">
      <alignment horizontal="right"/>
    </xf>
    <xf numFmtId="3" fontId="5" fillId="33" borderId="25" xfId="0" applyNumberFormat="1" applyFont="1" applyFill="1" applyBorder="1" applyAlignment="1">
      <alignment horizontal="right"/>
    </xf>
    <xf numFmtId="3" fontId="5" fillId="33" borderId="26" xfId="0" applyNumberFormat="1" applyFont="1" applyFill="1" applyBorder="1" applyAlignment="1">
      <alignment horizontal="right"/>
    </xf>
    <xf numFmtId="3" fontId="5" fillId="33" borderId="27" xfId="0" applyNumberFormat="1" applyFont="1" applyFill="1" applyBorder="1" applyAlignment="1">
      <alignment horizontal="right"/>
    </xf>
    <xf numFmtId="3" fontId="5" fillId="33" borderId="28" xfId="0" applyNumberFormat="1" applyFont="1" applyFill="1" applyBorder="1" applyAlignment="1">
      <alignment horizontal="right"/>
    </xf>
    <xf numFmtId="4" fontId="5" fillId="33" borderId="26" xfId="0" applyNumberFormat="1" applyFont="1" applyFill="1" applyBorder="1" applyAlignment="1">
      <alignment horizontal="right"/>
    </xf>
    <xf numFmtId="4" fontId="5" fillId="33" borderId="27" xfId="0" applyNumberFormat="1" applyFont="1" applyFill="1" applyBorder="1" applyAlignment="1">
      <alignment horizontal="right"/>
    </xf>
    <xf numFmtId="4" fontId="5" fillId="33" borderId="28" xfId="0" applyNumberFormat="1" applyFont="1" applyFill="1" applyBorder="1" applyAlignment="1">
      <alignment horizontal="right"/>
    </xf>
    <xf numFmtId="4" fontId="5" fillId="33" borderId="23" xfId="0" applyNumberFormat="1" applyFont="1" applyFill="1" applyBorder="1" applyAlignment="1">
      <alignment horizontal="right"/>
    </xf>
    <xf numFmtId="4" fontId="5" fillId="33" borderId="24" xfId="0" applyNumberFormat="1" applyFont="1" applyFill="1" applyBorder="1" applyAlignment="1">
      <alignment horizontal="right"/>
    </xf>
    <xf numFmtId="4" fontId="5" fillId="33" borderId="25" xfId="0" applyNumberFormat="1" applyFont="1" applyFill="1" applyBorder="1" applyAlignment="1">
      <alignment horizontal="right"/>
    </xf>
    <xf numFmtId="0" fontId="4" fillId="34" borderId="29" xfId="0" applyFont="1" applyFill="1" applyBorder="1" applyAlignment="1">
      <alignment horizontal="center" vertical="center" wrapText="1"/>
    </xf>
    <xf numFmtId="1" fontId="4" fillId="34" borderId="30" xfId="0" applyNumberFormat="1" applyFont="1" applyFill="1" applyBorder="1" applyAlignment="1">
      <alignment horizontal="center" vertical="center" wrapText="1"/>
    </xf>
    <xf numFmtId="1" fontId="4" fillId="34" borderId="29" xfId="0" applyNumberFormat="1" applyFont="1" applyFill="1" applyBorder="1" applyAlignment="1">
      <alignment horizontal="center" vertical="center" wrapText="1"/>
    </xf>
    <xf numFmtId="0" fontId="4" fillId="34" borderId="21" xfId="0" applyFont="1" applyFill="1" applyBorder="1" applyAlignment="1">
      <alignment horizontal="left" vertical="center"/>
    </xf>
    <xf numFmtId="3" fontId="4" fillId="34" borderId="20" xfId="0" applyNumberFormat="1" applyFont="1" applyFill="1" applyBorder="1" applyAlignment="1">
      <alignment horizontal="right" vertical="center"/>
    </xf>
    <xf numFmtId="0" fontId="4" fillId="34" borderId="29" xfId="0" applyFont="1" applyFill="1" applyBorder="1" applyAlignment="1">
      <alignment horizontal="center"/>
    </xf>
    <xf numFmtId="1" fontId="4" fillId="34" borderId="30" xfId="0" applyNumberFormat="1" applyFont="1" applyFill="1" applyBorder="1" applyAlignment="1">
      <alignment horizontal="center"/>
    </xf>
    <xf numFmtId="1" fontId="4" fillId="34" borderId="29" xfId="0" applyNumberFormat="1" applyFont="1" applyFill="1" applyBorder="1" applyAlignment="1">
      <alignment horizontal="center"/>
    </xf>
    <xf numFmtId="3" fontId="0" fillId="0" borderId="0" xfId="0" applyNumberFormat="1" applyAlignment="1">
      <alignment/>
    </xf>
    <xf numFmtId="4" fontId="0" fillId="0" borderId="0" xfId="0" applyNumberFormat="1" applyAlignment="1">
      <alignment/>
    </xf>
    <xf numFmtId="0" fontId="3" fillId="33" borderId="0" xfId="0" applyFont="1" applyFill="1" applyAlignment="1">
      <alignment/>
    </xf>
    <xf numFmtId="0" fontId="4" fillId="34" borderId="31" xfId="0" applyFont="1" applyFill="1" applyBorder="1" applyAlignment="1">
      <alignment vertical="center"/>
    </xf>
    <xf numFmtId="3" fontId="4" fillId="34" borderId="32" xfId="0" applyNumberFormat="1" applyFont="1" applyFill="1" applyBorder="1" applyAlignment="1">
      <alignment vertical="center"/>
    </xf>
    <xf numFmtId="3" fontId="4" fillId="34" borderId="33" xfId="0" applyNumberFormat="1" applyFont="1" applyFill="1" applyBorder="1" applyAlignment="1">
      <alignment vertical="center"/>
    </xf>
    <xf numFmtId="4" fontId="4" fillId="34" borderId="34" xfId="0" applyNumberFormat="1" applyFont="1" applyFill="1" applyBorder="1" applyAlignment="1">
      <alignment vertical="center"/>
    </xf>
    <xf numFmtId="4" fontId="4" fillId="34" borderId="32" xfId="0" applyNumberFormat="1" applyFont="1" applyFill="1" applyBorder="1" applyAlignment="1">
      <alignment vertical="center"/>
    </xf>
    <xf numFmtId="4" fontId="4" fillId="34" borderId="33" xfId="0" applyNumberFormat="1" applyFont="1" applyFill="1" applyBorder="1" applyAlignment="1">
      <alignment vertical="center"/>
    </xf>
    <xf numFmtId="0" fontId="0" fillId="0" borderId="35" xfId="0" applyBorder="1" applyAlignment="1">
      <alignment/>
    </xf>
    <xf numFmtId="0" fontId="4" fillId="34" borderId="30" xfId="0" applyFont="1" applyFill="1" applyBorder="1" applyAlignment="1">
      <alignment horizontal="center" vertical="center" wrapText="1"/>
    </xf>
    <xf numFmtId="0" fontId="4" fillId="34" borderId="30" xfId="0" applyFont="1" applyFill="1" applyBorder="1" applyAlignment="1">
      <alignment horizontal="center"/>
    </xf>
    <xf numFmtId="2" fontId="10" fillId="33" borderId="0" xfId="0" applyNumberFormat="1" applyFont="1" applyFill="1" applyAlignment="1">
      <alignment vertical="center"/>
    </xf>
    <xf numFmtId="171" fontId="9" fillId="0" borderId="0" xfId="0" applyNumberFormat="1" applyFont="1" applyFill="1" applyAlignment="1">
      <alignment horizontal="left" vertical="justify" wrapText="1"/>
    </xf>
    <xf numFmtId="171" fontId="9" fillId="0" borderId="0" xfId="0" applyNumberFormat="1" applyFont="1" applyFill="1" applyAlignment="1">
      <alignment horizontal="left" vertical="justify"/>
    </xf>
    <xf numFmtId="0" fontId="6" fillId="0" borderId="0" xfId="0" applyFont="1" applyFill="1" applyAlignment="1">
      <alignment horizontal="left" vertical="top" wrapText="1"/>
    </xf>
    <xf numFmtId="0" fontId="9" fillId="0" borderId="0" xfId="0" applyFont="1" applyFill="1" applyAlignment="1">
      <alignment horizontal="left"/>
    </xf>
    <xf numFmtId="0" fontId="9" fillId="0" borderId="0" xfId="0" applyFont="1" applyFill="1" applyAlignment="1">
      <alignment vertical="center"/>
    </xf>
    <xf numFmtId="171" fontId="9" fillId="0" borderId="0" xfId="0" applyNumberFormat="1" applyFont="1" applyFill="1" applyAlignment="1">
      <alignment vertical="top" wrapText="1"/>
    </xf>
    <xf numFmtId="0" fontId="8" fillId="0" borderId="0" xfId="48" applyFont="1" applyFill="1" applyBorder="1" applyAlignment="1" applyProtection="1">
      <alignment horizontal="left"/>
      <protection/>
    </xf>
    <xf numFmtId="0" fontId="9" fillId="0" borderId="0" xfId="48" applyFont="1" applyFill="1" applyBorder="1" applyAlignment="1" applyProtection="1">
      <alignment horizontal="left"/>
      <protection/>
    </xf>
    <xf numFmtId="0" fontId="9" fillId="0" borderId="0" xfId="0" applyFont="1" applyFill="1" applyAlignment="1">
      <alignment horizontal="left" vertical="top" wrapText="1"/>
    </xf>
    <xf numFmtId="0" fontId="4" fillId="34" borderId="36" xfId="0" applyFont="1" applyFill="1" applyBorder="1" applyAlignment="1">
      <alignment horizontal="center"/>
    </xf>
    <xf numFmtId="0" fontId="4" fillId="34" borderId="37"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3" fillId="33" borderId="0" xfId="0" applyFont="1" applyFill="1" applyAlignment="1">
      <alignment horizontal="center"/>
    </xf>
    <xf numFmtId="0" fontId="3" fillId="33" borderId="0" xfId="0" applyFont="1" applyFill="1" applyAlignment="1">
      <alignment horizontal="center"/>
    </xf>
    <xf numFmtId="0" fontId="4" fillId="34" borderId="39" xfId="0" applyFont="1" applyFill="1" applyBorder="1" applyAlignment="1">
      <alignment horizontal="center"/>
    </xf>
    <xf numFmtId="0" fontId="4" fillId="34" borderId="40" xfId="0" applyFont="1" applyFill="1" applyBorder="1" applyAlignment="1">
      <alignment horizontal="center" vertical="center"/>
    </xf>
    <xf numFmtId="0" fontId="4" fillId="34" borderId="41" xfId="0" applyFont="1" applyFill="1" applyBorder="1" applyAlignment="1">
      <alignment horizontal="center"/>
    </xf>
    <xf numFmtId="0" fontId="4" fillId="34" borderId="42" xfId="0" applyFont="1" applyFill="1" applyBorder="1" applyAlignment="1">
      <alignment horizontal="center"/>
    </xf>
    <xf numFmtId="0" fontId="4" fillId="34" borderId="12" xfId="0" applyFont="1" applyFill="1" applyBorder="1" applyAlignment="1">
      <alignment horizontal="center" vertical="center" wrapText="1"/>
    </xf>
    <xf numFmtId="0" fontId="4" fillId="34" borderId="43" xfId="0" applyFont="1" applyFill="1" applyBorder="1" applyAlignment="1">
      <alignment horizontal="center"/>
    </xf>
    <xf numFmtId="0" fontId="4" fillId="34" borderId="22" xfId="0" applyFont="1" applyFill="1" applyBorder="1" applyAlignment="1">
      <alignment horizontal="center" vertical="center" wrapText="1"/>
    </xf>
    <xf numFmtId="0" fontId="4" fillId="34" borderId="44" xfId="0" applyFont="1" applyFill="1" applyBorder="1" applyAlignment="1">
      <alignment horizontal="center" vertical="center" wrapText="1"/>
    </xf>
    <xf numFmtId="0" fontId="4" fillId="34" borderId="45" xfId="0" applyFont="1" applyFill="1" applyBorder="1" applyAlignment="1">
      <alignment horizontal="center" vertical="center" wrapText="1"/>
    </xf>
    <xf numFmtId="0" fontId="4" fillId="34" borderId="43" xfId="0" applyFont="1" applyFill="1" applyBorder="1" applyAlignment="1">
      <alignment horizontal="center" vertical="center" wrapText="1"/>
    </xf>
    <xf numFmtId="0" fontId="4" fillId="34" borderId="46"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38" xfId="0" applyFont="1" applyFill="1" applyBorder="1" applyAlignment="1">
      <alignment horizontal="center"/>
    </xf>
    <xf numFmtId="0" fontId="4" fillId="34" borderId="47" xfId="0" applyFont="1" applyFill="1" applyBorder="1" applyAlignment="1">
      <alignment horizontal="center"/>
    </xf>
    <xf numFmtId="0" fontId="4" fillId="34" borderId="48" xfId="0" applyFont="1" applyFill="1" applyBorder="1" applyAlignment="1">
      <alignment horizontal="center"/>
    </xf>
    <xf numFmtId="0" fontId="4" fillId="34" borderId="49" xfId="0" applyFont="1" applyFill="1" applyBorder="1" applyAlignment="1">
      <alignment horizontal="center" vertical="center" wrapText="1"/>
    </xf>
    <xf numFmtId="0" fontId="4" fillId="34" borderId="50" xfId="0" applyFont="1" applyFill="1" applyBorder="1" applyAlignment="1">
      <alignment horizontal="center" vertical="center" wrapText="1"/>
    </xf>
    <xf numFmtId="0" fontId="4" fillId="34" borderId="47" xfId="0" applyFont="1" applyFill="1" applyBorder="1" applyAlignment="1">
      <alignment horizontal="center" vertical="center" wrapText="1"/>
    </xf>
    <xf numFmtId="0" fontId="4" fillId="34" borderId="48" xfId="0" applyFont="1" applyFill="1" applyBorder="1" applyAlignment="1">
      <alignment horizontal="center" vertical="center" wrapText="1"/>
    </xf>
    <xf numFmtId="0" fontId="4" fillId="34" borderId="46" xfId="0" applyFont="1" applyFill="1" applyBorder="1" applyAlignment="1">
      <alignment horizontal="center"/>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4"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X65"/>
  <sheetViews>
    <sheetView showGridLines="0" tabSelected="1" zoomScale="90" zoomScaleNormal="90" zoomScalePageLayoutView="0" workbookViewId="0" topLeftCell="A5">
      <selection activeCell="A9" sqref="A9:A11"/>
    </sheetView>
  </sheetViews>
  <sheetFormatPr defaultColWidth="9.140625" defaultRowHeight="12.75"/>
  <cols>
    <col min="1" max="1" width="23.00390625" style="0" bestFit="1" customWidth="1"/>
    <col min="2" max="2" width="11.8515625" style="0" bestFit="1" customWidth="1"/>
    <col min="3" max="3" width="11.28125" style="0" bestFit="1" customWidth="1"/>
    <col min="4" max="4" width="7.57421875" style="0" bestFit="1" customWidth="1"/>
    <col min="5" max="5" width="11.8515625" style="0" bestFit="1" customWidth="1"/>
    <col min="6" max="6" width="11.57421875" style="0" customWidth="1"/>
    <col min="7" max="7" width="7.57421875" style="0" bestFit="1" customWidth="1"/>
    <col min="8" max="8" width="10.8515625" style="0" customWidth="1"/>
    <col min="9" max="9" width="8.00390625" style="0" bestFit="1" customWidth="1"/>
    <col min="10" max="13" width="8.421875" style="0" bestFit="1" customWidth="1"/>
    <col min="14" max="14" width="4.140625" style="0" customWidth="1"/>
    <col min="15" max="15" width="5.57421875" style="0" bestFit="1" customWidth="1"/>
  </cols>
  <sheetData>
    <row r="2" spans="1:24" ht="15">
      <c r="A2" s="75" t="s">
        <v>0</v>
      </c>
      <c r="B2" s="75"/>
      <c r="C2" s="75"/>
      <c r="D2" s="75"/>
      <c r="E2" s="75"/>
      <c r="F2" s="75"/>
      <c r="G2" s="75"/>
      <c r="H2" s="75"/>
      <c r="I2" s="75"/>
      <c r="J2" s="75"/>
      <c r="K2" s="75"/>
      <c r="L2" s="75"/>
      <c r="M2" s="75"/>
      <c r="N2" s="50"/>
      <c r="O2" s="50"/>
      <c r="P2" s="50"/>
      <c r="Q2" s="1"/>
      <c r="R2" s="1"/>
      <c r="S2" s="1"/>
      <c r="T2" s="1"/>
      <c r="U2" s="1"/>
      <c r="V2" s="1"/>
      <c r="W2" s="1"/>
      <c r="X2" s="1"/>
    </row>
    <row r="3" spans="1:24" ht="15">
      <c r="A3" s="74" t="s">
        <v>56</v>
      </c>
      <c r="B3" s="75"/>
      <c r="C3" s="75"/>
      <c r="D3" s="75"/>
      <c r="E3" s="75"/>
      <c r="F3" s="75"/>
      <c r="G3" s="75"/>
      <c r="H3" s="75"/>
      <c r="I3" s="75"/>
      <c r="J3" s="75"/>
      <c r="K3" s="75"/>
      <c r="L3" s="75"/>
      <c r="M3" s="75"/>
      <c r="N3" s="50"/>
      <c r="O3" s="1"/>
      <c r="P3" s="1"/>
      <c r="Q3" s="1"/>
      <c r="R3" s="1"/>
      <c r="S3" s="1"/>
      <c r="T3" s="1"/>
      <c r="U3" s="1"/>
      <c r="V3" s="1"/>
      <c r="W3" s="1"/>
      <c r="X3" s="1"/>
    </row>
    <row r="4" spans="1:24" ht="15">
      <c r="A4" s="74" t="s">
        <v>57</v>
      </c>
      <c r="B4" s="75"/>
      <c r="C4" s="75"/>
      <c r="D4" s="75"/>
      <c r="E4" s="75"/>
      <c r="F4" s="75"/>
      <c r="G4" s="75"/>
      <c r="H4" s="75"/>
      <c r="I4" s="75"/>
      <c r="J4" s="75"/>
      <c r="K4" s="75"/>
      <c r="L4" s="75"/>
      <c r="M4" s="75"/>
      <c r="N4" s="50"/>
      <c r="O4" s="50"/>
      <c r="P4" s="50"/>
      <c r="Q4" s="50"/>
      <c r="R4" s="50"/>
      <c r="S4" s="50"/>
      <c r="T4" s="50"/>
      <c r="U4" s="50"/>
      <c r="V4" s="50"/>
      <c r="W4" s="50"/>
      <c r="X4" s="50"/>
    </row>
    <row r="5" spans="1:24" ht="12.75">
      <c r="A5" s="1"/>
      <c r="B5" s="1"/>
      <c r="C5" s="1"/>
      <c r="D5" s="1"/>
      <c r="E5" s="1"/>
      <c r="F5" s="1"/>
      <c r="G5" s="1"/>
      <c r="H5" s="1"/>
      <c r="I5" s="1"/>
      <c r="J5" s="1"/>
      <c r="K5" s="1"/>
      <c r="L5" s="1"/>
      <c r="M5" s="1"/>
      <c r="N5" s="1"/>
      <c r="O5" s="1"/>
      <c r="P5" s="1"/>
      <c r="Q5" s="1"/>
      <c r="R5" s="1"/>
      <c r="S5" s="1"/>
      <c r="T5" s="1"/>
      <c r="U5" s="1"/>
      <c r="V5" s="1"/>
      <c r="W5" s="1"/>
      <c r="X5" s="1"/>
    </row>
    <row r="6" spans="1:24" ht="15">
      <c r="A6" s="1"/>
      <c r="C6" s="2"/>
      <c r="D6" s="2"/>
      <c r="E6" s="2"/>
      <c r="F6" s="2"/>
      <c r="G6" s="2"/>
      <c r="H6" s="2"/>
      <c r="I6" s="2"/>
      <c r="J6" s="2"/>
      <c r="K6" s="2"/>
      <c r="L6" s="2"/>
      <c r="M6" s="2"/>
      <c r="T6" s="1"/>
      <c r="U6" s="1"/>
      <c r="V6" s="1"/>
      <c r="W6" s="1"/>
      <c r="X6" s="1"/>
    </row>
    <row r="7" spans="1:13" ht="12.75" customHeight="1">
      <c r="A7" s="75" t="s">
        <v>2</v>
      </c>
      <c r="B7" s="75"/>
      <c r="C7" s="75"/>
      <c r="D7" s="75"/>
      <c r="E7" s="75"/>
      <c r="F7" s="75"/>
      <c r="G7" s="75"/>
      <c r="H7" s="75"/>
      <c r="I7" s="75"/>
      <c r="J7" s="75"/>
      <c r="K7" s="75"/>
      <c r="L7" s="75"/>
      <c r="M7" s="75"/>
    </row>
    <row r="8" ht="13.5" thickBot="1"/>
    <row r="9" spans="1:13" s="1" customFormat="1" ht="15.75" customHeight="1" thickBot="1">
      <c r="A9" s="87" t="s">
        <v>3</v>
      </c>
      <c r="B9" s="79" t="s">
        <v>38</v>
      </c>
      <c r="C9" s="79"/>
      <c r="D9" s="79"/>
      <c r="E9" s="79" t="s">
        <v>4</v>
      </c>
      <c r="F9" s="79"/>
      <c r="G9" s="79"/>
      <c r="H9" s="79" t="s">
        <v>5</v>
      </c>
      <c r="I9" s="79"/>
      <c r="J9" s="79" t="s">
        <v>6</v>
      </c>
      <c r="K9" s="79"/>
      <c r="L9" s="79"/>
      <c r="M9" s="79"/>
    </row>
    <row r="10" spans="1:13" s="1" customFormat="1" ht="15.75" customHeight="1" thickBot="1">
      <c r="A10" s="87"/>
      <c r="B10" s="88" t="s">
        <v>7</v>
      </c>
      <c r="C10" s="72" t="s">
        <v>8</v>
      </c>
      <c r="D10" s="80" t="s">
        <v>9</v>
      </c>
      <c r="E10" s="88" t="s">
        <v>7</v>
      </c>
      <c r="F10" s="72" t="s">
        <v>8</v>
      </c>
      <c r="G10" s="80" t="s">
        <v>9</v>
      </c>
      <c r="H10" s="81" t="s">
        <v>10</v>
      </c>
      <c r="I10" s="81"/>
      <c r="J10" s="76" t="s">
        <v>11</v>
      </c>
      <c r="K10" s="76"/>
      <c r="L10" s="89" t="s">
        <v>12</v>
      </c>
      <c r="M10" s="89"/>
    </row>
    <row r="11" spans="1:13" s="1" customFormat="1" ht="15.75" customHeight="1" thickBot="1">
      <c r="A11" s="87"/>
      <c r="B11" s="88"/>
      <c r="C11" s="72"/>
      <c r="D11" s="80"/>
      <c r="E11" s="88"/>
      <c r="F11" s="72"/>
      <c r="G11" s="80"/>
      <c r="H11" s="6" t="s">
        <v>11</v>
      </c>
      <c r="I11" s="45" t="s">
        <v>12</v>
      </c>
      <c r="J11" s="46">
        <v>2010</v>
      </c>
      <c r="K11" s="8" t="s">
        <v>13</v>
      </c>
      <c r="L11" s="47">
        <v>2010</v>
      </c>
      <c r="M11" s="7" t="s">
        <v>13</v>
      </c>
    </row>
    <row r="12" spans="1:17" s="1" customFormat="1" ht="15.75" customHeight="1">
      <c r="A12" s="25" t="s">
        <v>14</v>
      </c>
      <c r="B12" s="28">
        <v>234.486</v>
      </c>
      <c r="C12" s="31">
        <v>124.597</v>
      </c>
      <c r="D12" s="34">
        <v>53.136221352234244</v>
      </c>
      <c r="E12" s="28">
        <v>211.25</v>
      </c>
      <c r="F12" s="31">
        <v>126.366</v>
      </c>
      <c r="G12" s="34">
        <v>59.818224852071</v>
      </c>
      <c r="H12" s="12">
        <v>-9.909333606270733</v>
      </c>
      <c r="I12" s="34">
        <v>1.419777362215788</v>
      </c>
      <c r="J12" s="37">
        <v>0.0031277625056526427</v>
      </c>
      <c r="K12" s="35">
        <f>100*E12/$E$32</f>
        <v>0.0024927792330663584</v>
      </c>
      <c r="L12" s="34">
        <v>0.002341998087360647</v>
      </c>
      <c r="M12" s="11">
        <v>0.002172357635626414</v>
      </c>
      <c r="O12" s="60"/>
      <c r="P12" s="60"/>
      <c r="Q12" s="60"/>
    </row>
    <row r="13" spans="1:17" s="1" customFormat="1" ht="15.75" customHeight="1">
      <c r="A13" s="26" t="s">
        <v>15</v>
      </c>
      <c r="B13" s="29">
        <v>2547.776</v>
      </c>
      <c r="C13" s="32">
        <v>1315.439</v>
      </c>
      <c r="D13" s="35">
        <v>51.63087335778342</v>
      </c>
      <c r="E13" s="29"/>
      <c r="F13" s="32"/>
      <c r="G13" s="35"/>
      <c r="H13" s="12"/>
      <c r="I13" s="35"/>
      <c r="J13" s="38">
        <v>0.033984281558820856</v>
      </c>
      <c r="K13" s="35"/>
      <c r="L13" s="35">
        <v>0.024725760829230257</v>
      </c>
      <c r="M13" s="11"/>
      <c r="O13" s="60"/>
      <c r="P13" s="60"/>
      <c r="Q13" s="60"/>
    </row>
    <row r="14" spans="1:17" s="1" customFormat="1" ht="15.75" customHeight="1">
      <c r="A14" s="26" t="s">
        <v>16</v>
      </c>
      <c r="B14" s="29">
        <v>150128.816</v>
      </c>
      <c r="C14" s="32">
        <v>103610.748</v>
      </c>
      <c r="D14" s="35">
        <v>69.01456413271121</v>
      </c>
      <c r="E14" s="29">
        <v>205089.669</v>
      </c>
      <c r="F14" s="32">
        <v>150144.098</v>
      </c>
      <c r="G14" s="35">
        <v>73.20900108332614</v>
      </c>
      <c r="H14" s="12">
        <v>36.609129722304615</v>
      </c>
      <c r="I14" s="35">
        <v>44.91170163157203</v>
      </c>
      <c r="J14" s="38">
        <v>2.0025386662863647</v>
      </c>
      <c r="K14" s="35">
        <f>100*E14/$E$32</f>
        <v>2.4200864747912583</v>
      </c>
      <c r="L14" s="35">
        <v>1.947528220149811</v>
      </c>
      <c r="M14" s="11">
        <v>2.581126867468628</v>
      </c>
      <c r="O14" s="60"/>
      <c r="P14" s="60"/>
      <c r="Q14" s="60"/>
    </row>
    <row r="15" spans="1:17" s="1" customFormat="1" ht="15.75" customHeight="1">
      <c r="A15" s="26" t="s">
        <v>17</v>
      </c>
      <c r="B15" s="29">
        <v>334570.238</v>
      </c>
      <c r="C15" s="32">
        <v>266488.319</v>
      </c>
      <c r="D15" s="35">
        <v>79.65093386459557</v>
      </c>
      <c r="E15" s="29">
        <v>577033</v>
      </c>
      <c r="F15" s="32">
        <v>462868.555</v>
      </c>
      <c r="G15" s="35">
        <f>100*F15/E15</f>
        <v>80.21526585134646</v>
      </c>
      <c r="H15" s="38">
        <f>100*(E15/B15-1)</f>
        <v>72.4699134774803</v>
      </c>
      <c r="I15" s="35">
        <v>73.69187390160991</v>
      </c>
      <c r="J15" s="38">
        <v>4.462766416432883</v>
      </c>
      <c r="K15" s="35">
        <f>100*E15/$E$32</f>
        <v>6.80906925062239</v>
      </c>
      <c r="L15" s="35">
        <v>5.009070309894733</v>
      </c>
      <c r="M15" s="11">
        <v>7.957172338648172</v>
      </c>
      <c r="O15" s="60"/>
      <c r="P15" s="60"/>
      <c r="Q15" s="60"/>
    </row>
    <row r="16" spans="1:17" s="1" customFormat="1" ht="15.75" customHeight="1">
      <c r="A16" s="26" t="s">
        <v>18</v>
      </c>
      <c r="B16" s="29">
        <v>320.55</v>
      </c>
      <c r="C16" s="32">
        <v>203.155</v>
      </c>
      <c r="D16" s="35">
        <v>63.37700826704102</v>
      </c>
      <c r="E16" s="29"/>
      <c r="F16" s="32"/>
      <c r="G16" s="35"/>
      <c r="H16" s="12"/>
      <c r="I16" s="35"/>
      <c r="J16" s="38">
        <v>0.004275753227002698</v>
      </c>
      <c r="K16" s="35"/>
      <c r="L16" s="35">
        <v>0.003818620203036608</v>
      </c>
      <c r="M16" s="11"/>
      <c r="O16" s="60"/>
      <c r="P16" s="60"/>
      <c r="Q16" s="60"/>
    </row>
    <row r="17" spans="1:17" s="1" customFormat="1" ht="15.75" customHeight="1">
      <c r="A17" s="26" t="s">
        <v>19</v>
      </c>
      <c r="B17" s="29">
        <v>3099177.562</v>
      </c>
      <c r="C17" s="32">
        <v>2216765.924</v>
      </c>
      <c r="D17" s="35">
        <v>71.52755463838119</v>
      </c>
      <c r="E17" s="29">
        <v>3198428.733</v>
      </c>
      <c r="F17" s="32">
        <v>2313318.147</v>
      </c>
      <c r="G17" s="35">
        <v>72.32670602074658</v>
      </c>
      <c r="H17" s="12">
        <v>3.2025003090158566</v>
      </c>
      <c r="I17" s="35">
        <v>4.3555443520070884</v>
      </c>
      <c r="J17" s="38">
        <v>41.33931823982485</v>
      </c>
      <c r="K17" s="35">
        <f>100*E17/$E$32</f>
        <v>37.74190165237938</v>
      </c>
      <c r="L17" s="35">
        <v>41.66762886854626</v>
      </c>
      <c r="M17" s="11">
        <v>39.768247315485155</v>
      </c>
      <c r="O17" s="60"/>
      <c r="P17" s="60"/>
      <c r="Q17" s="60"/>
    </row>
    <row r="18" spans="1:17" s="1" customFormat="1" ht="15.75" customHeight="1">
      <c r="A18" s="26" t="s">
        <v>20</v>
      </c>
      <c r="B18" s="29">
        <v>1396.05</v>
      </c>
      <c r="C18" s="32">
        <v>911.107</v>
      </c>
      <c r="D18" s="35">
        <v>65.2632069051968</v>
      </c>
      <c r="E18" s="29">
        <v>1378.14</v>
      </c>
      <c r="F18" s="32">
        <v>1048.983</v>
      </c>
      <c r="G18" s="35">
        <v>76.11585180025251</v>
      </c>
      <c r="H18" s="12">
        <v>-1.2829053400666062</v>
      </c>
      <c r="I18" s="35">
        <v>15.132799989463367</v>
      </c>
      <c r="J18" s="38">
        <v>0.01862163560304825</v>
      </c>
      <c r="K18" s="35">
        <f>100*E18/$E$32</f>
        <v>0.016262242708913948</v>
      </c>
      <c r="L18" s="35">
        <v>0.017125700068066622</v>
      </c>
      <c r="M18" s="11">
        <v>0.018033064508588565</v>
      </c>
      <c r="O18" s="60"/>
      <c r="P18" s="60"/>
      <c r="Q18" s="60"/>
    </row>
    <row r="19" spans="1:17" s="1" customFormat="1" ht="15.75" customHeight="1">
      <c r="A19" s="26" t="s">
        <v>21</v>
      </c>
      <c r="B19" s="29">
        <v>1622.106</v>
      </c>
      <c r="C19" s="32">
        <v>748.259</v>
      </c>
      <c r="D19" s="35">
        <v>46.128859642957984</v>
      </c>
      <c r="E19" s="29">
        <v>2559.11</v>
      </c>
      <c r="F19" s="32">
        <v>1257.434</v>
      </c>
      <c r="G19" s="35">
        <v>49.13559792271531</v>
      </c>
      <c r="H19" s="12">
        <v>57.76465902968118</v>
      </c>
      <c r="I19" s="35">
        <v>68.0479620024617</v>
      </c>
      <c r="J19" s="38">
        <v>0.021636952001374006</v>
      </c>
      <c r="K19" s="35">
        <f>100*E19/$E$32</f>
        <v>0.030197852133171353</v>
      </c>
      <c r="L19" s="35">
        <v>0.014064713812133442</v>
      </c>
      <c r="M19" s="11">
        <v>0.021616545203585334</v>
      </c>
      <c r="O19" s="60"/>
      <c r="P19" s="60"/>
      <c r="Q19" s="60"/>
    </row>
    <row r="20" spans="1:17" s="1" customFormat="1" ht="15.75" customHeight="1">
      <c r="A20" s="26" t="s">
        <v>22</v>
      </c>
      <c r="B20" s="29"/>
      <c r="C20" s="32"/>
      <c r="D20" s="35"/>
      <c r="E20" s="29">
        <v>2024.735</v>
      </c>
      <c r="F20" s="32">
        <v>1017.454</v>
      </c>
      <c r="G20" s="35">
        <v>50.2512180606351</v>
      </c>
      <c r="H20" s="12"/>
      <c r="I20" s="35"/>
      <c r="J20" s="38"/>
      <c r="K20" s="35">
        <f>100*E20/$E$32</f>
        <v>0.023892153185621837</v>
      </c>
      <c r="L20" s="35"/>
      <c r="M20" s="11">
        <v>0.017491049537048237</v>
      </c>
      <c r="O20" s="60"/>
      <c r="P20" s="60"/>
      <c r="Q20" s="60"/>
    </row>
    <row r="21" spans="1:17" s="1" customFormat="1" ht="15.75" customHeight="1">
      <c r="A21" s="26" t="s">
        <v>23</v>
      </c>
      <c r="B21" s="29">
        <v>10486.035</v>
      </c>
      <c r="C21" s="32">
        <v>6205.927</v>
      </c>
      <c r="D21" s="35">
        <v>59.18277976375246</v>
      </c>
      <c r="E21" s="29"/>
      <c r="F21" s="32"/>
      <c r="G21" s="35"/>
      <c r="H21" s="12"/>
      <c r="I21" s="35"/>
      <c r="J21" s="38">
        <f>100*B21/B32</f>
        <v>0.1398711526741951</v>
      </c>
      <c r="K21" s="35"/>
      <c r="L21" s="35">
        <f>100*C21/C32</f>
        <v>0.11665023366774319</v>
      </c>
      <c r="M21" s="11"/>
      <c r="O21" s="60"/>
      <c r="P21" s="60"/>
      <c r="Q21" s="60"/>
    </row>
    <row r="22" spans="1:17" s="1" customFormat="1" ht="15.75" customHeight="1">
      <c r="A22" s="26" t="s">
        <v>24</v>
      </c>
      <c r="B22" s="29">
        <v>36705.96</v>
      </c>
      <c r="C22" s="32">
        <v>26446.11</v>
      </c>
      <c r="D22" s="35">
        <v>72.04854470500159</v>
      </c>
      <c r="E22" s="29">
        <v>82282.938</v>
      </c>
      <c r="F22" s="32">
        <v>56695.092</v>
      </c>
      <c r="G22" s="35">
        <v>68.90261016202412</v>
      </c>
      <c r="H22" s="12">
        <v>124.1677863758365</v>
      </c>
      <c r="I22" s="35">
        <v>114.3797027237654</v>
      </c>
      <c r="J22" s="38">
        <v>0.4896135608180687</v>
      </c>
      <c r="K22" s="35">
        <f>100*E22/$E$32</f>
        <v>0.970950054826446</v>
      </c>
      <c r="L22" s="35">
        <v>0.49709655158735194</v>
      </c>
      <c r="M22" s="11">
        <v>0.9746452052667809</v>
      </c>
      <c r="O22" s="60"/>
      <c r="P22" s="60"/>
      <c r="Q22" s="60"/>
    </row>
    <row r="23" spans="1:17" s="1" customFormat="1" ht="15.75" customHeight="1">
      <c r="A23" s="26" t="s">
        <v>25</v>
      </c>
      <c r="B23" s="29"/>
      <c r="C23" s="32"/>
      <c r="D23" s="35"/>
      <c r="E23" s="29">
        <v>30668.748</v>
      </c>
      <c r="F23" s="32">
        <v>16975.516</v>
      </c>
      <c r="G23" s="35">
        <v>55.35118681727731</v>
      </c>
      <c r="H23" s="12"/>
      <c r="I23" s="35"/>
      <c r="J23" s="38"/>
      <c r="K23" s="35">
        <f>100*E23/$E$32</f>
        <v>0.3618954703836469</v>
      </c>
      <c r="L23" s="35"/>
      <c r="M23" s="11">
        <v>0.2918260592350661</v>
      </c>
      <c r="O23" s="60"/>
      <c r="P23" s="60"/>
      <c r="Q23" s="60"/>
    </row>
    <row r="24" spans="1:17" s="1" customFormat="1" ht="15.75" customHeight="1">
      <c r="A24" s="26" t="s">
        <v>26</v>
      </c>
      <c r="B24" s="29">
        <v>393.134</v>
      </c>
      <c r="C24" s="32">
        <v>250.862</v>
      </c>
      <c r="D24" s="35">
        <v>63.810812598248944</v>
      </c>
      <c r="E24" s="29"/>
      <c r="F24" s="32"/>
      <c r="G24" s="35"/>
      <c r="H24" s="12"/>
      <c r="I24" s="35"/>
      <c r="J24" s="38">
        <v>0.005243936887051876</v>
      </c>
      <c r="K24" s="35"/>
      <c r="L24" s="35">
        <v>0.004715348878315422</v>
      </c>
      <c r="M24" s="11"/>
      <c r="O24" s="60"/>
      <c r="P24" s="60"/>
      <c r="Q24" s="60"/>
    </row>
    <row r="25" spans="1:17" s="1" customFormat="1" ht="15.75" customHeight="1">
      <c r="A25" s="26" t="s">
        <v>27</v>
      </c>
      <c r="B25" s="29">
        <v>1471.537</v>
      </c>
      <c r="C25" s="32">
        <v>863.107</v>
      </c>
      <c r="D25" s="35">
        <v>58.653435149778765</v>
      </c>
      <c r="E25" s="29">
        <v>3630.711</v>
      </c>
      <c r="F25" s="32">
        <v>2153.4</v>
      </c>
      <c r="G25" s="35">
        <v>59.31069699571242</v>
      </c>
      <c r="H25" s="12">
        <v>146.72916820983775</v>
      </c>
      <c r="I25" s="35">
        <v>149.49397930963372</v>
      </c>
      <c r="J25" s="38">
        <v>0.0196285418075304</v>
      </c>
      <c r="K25" s="35">
        <f>100*E25/$E$32</f>
        <v>0.04284289222279569</v>
      </c>
      <c r="L25" s="35">
        <v>0.016223463993415458</v>
      </c>
      <c r="M25" s="11">
        <v>0.03701909479257016</v>
      </c>
      <c r="O25" s="60"/>
      <c r="P25" s="60"/>
      <c r="Q25" s="60"/>
    </row>
    <row r="26" spans="1:17" s="1" customFormat="1" ht="15.75" customHeight="1">
      <c r="A26" s="26" t="s">
        <v>28</v>
      </c>
      <c r="B26" s="29">
        <v>744.002</v>
      </c>
      <c r="C26" s="32">
        <v>317.908</v>
      </c>
      <c r="D26" s="35">
        <v>42.7294550283467</v>
      </c>
      <c r="E26" s="29"/>
      <c r="F26" s="32"/>
      <c r="G26" s="35"/>
      <c r="H26" s="12"/>
      <c r="I26" s="35"/>
      <c r="J26" s="38">
        <v>0.009924095936348342</v>
      </c>
      <c r="K26" s="35"/>
      <c r="L26" s="35">
        <v>0.005975584708754212</v>
      </c>
      <c r="M26" s="11"/>
      <c r="O26" s="60"/>
      <c r="P26" s="60"/>
      <c r="Q26" s="60"/>
    </row>
    <row r="27" spans="1:17" s="1" customFormat="1" ht="15.75" customHeight="1">
      <c r="A27" s="26" t="s">
        <v>37</v>
      </c>
      <c r="B27" s="29">
        <v>3285272.302</v>
      </c>
      <c r="C27" s="32">
        <v>2268152.631</v>
      </c>
      <c r="D27" s="35">
        <v>69.04001928909209</v>
      </c>
      <c r="E27" s="29">
        <f>3516861.796+149271.666</f>
        <v>3666133.4620000003</v>
      </c>
      <c r="F27" s="32">
        <f>2228179.59+74491.21</f>
        <v>2302670.8</v>
      </c>
      <c r="G27" s="11">
        <f>100*F27/E27</f>
        <v>62.809246413626596</v>
      </c>
      <c r="H27" s="38">
        <f>100*(E27/B27-1)</f>
        <v>11.59298605988126</v>
      </c>
      <c r="I27" s="11">
        <f>100*(F27/C27-1)</f>
        <v>1.5218627057201672</v>
      </c>
      <c r="J27" s="38">
        <f>100*B27/B32</f>
        <v>43.8215992726847</v>
      </c>
      <c r="K27" s="35">
        <f>100*E27/$E$32</f>
        <v>43.26088217620485</v>
      </c>
      <c r="L27" s="13">
        <f>100*C27/C32</f>
        <v>42.63352346881562</v>
      </c>
      <c r="M27" s="11">
        <f>100*F27/F32</f>
        <v>39.585208795989296</v>
      </c>
      <c r="O27" s="60"/>
      <c r="P27" s="60"/>
      <c r="Q27" s="60"/>
    </row>
    <row r="28" spans="1:17" s="1" customFormat="1" ht="15.75" customHeight="1">
      <c r="A28" s="26" t="s">
        <v>30</v>
      </c>
      <c r="B28" s="29">
        <v>517.161</v>
      </c>
      <c r="C28" s="32">
        <v>183.021</v>
      </c>
      <c r="D28" s="35">
        <v>35.38955953755213</v>
      </c>
      <c r="E28" s="29"/>
      <c r="F28" s="32"/>
      <c r="G28" s="35"/>
      <c r="H28" s="12"/>
      <c r="I28" s="35"/>
      <c r="J28" s="38">
        <v>0.006898308577850389</v>
      </c>
      <c r="K28" s="35"/>
      <c r="L28" s="35">
        <v>0.0034401697628902213</v>
      </c>
      <c r="M28" s="11"/>
      <c r="O28" s="60"/>
      <c r="P28" s="60"/>
      <c r="Q28" s="60"/>
    </row>
    <row r="29" spans="1:17" s="1" customFormat="1" ht="15.75" customHeight="1">
      <c r="A29" s="26" t="s">
        <v>31</v>
      </c>
      <c r="B29" s="29">
        <v>5374.085</v>
      </c>
      <c r="C29" s="32">
        <v>4506.581</v>
      </c>
      <c r="D29" s="35">
        <v>83.85764274290415</v>
      </c>
      <c r="E29" s="29">
        <v>5910.912</v>
      </c>
      <c r="F29" s="32">
        <v>4930.123</v>
      </c>
      <c r="G29" s="35">
        <v>83.40714597002966</v>
      </c>
      <c r="H29" s="12">
        <v>9.98917955335653</v>
      </c>
      <c r="I29" s="35">
        <v>9.398299952891104</v>
      </c>
      <c r="J29" s="38">
        <v>0.07168385986877802</v>
      </c>
      <c r="K29" s="35">
        <f>100*E29/$E$32</f>
        <v>0.06974957956015497</v>
      </c>
      <c r="L29" s="35">
        <v>0.08470833232369826</v>
      </c>
      <c r="M29" s="11">
        <v>0.08475373394447401</v>
      </c>
      <c r="O29" s="60"/>
      <c r="P29" s="60"/>
      <c r="Q29" s="60"/>
    </row>
    <row r="30" spans="1:17" s="1" customFormat="1" ht="15.75" customHeight="1">
      <c r="A30" s="26" t="s">
        <v>32</v>
      </c>
      <c r="B30" s="29">
        <v>144983.745</v>
      </c>
      <c r="C30" s="32">
        <v>89114.522</v>
      </c>
      <c r="D30" s="35">
        <v>61.46518149327706</v>
      </c>
      <c r="E30" s="29">
        <v>262967.557</v>
      </c>
      <c r="F30" s="32">
        <v>161133.848</v>
      </c>
      <c r="G30" s="35">
        <v>61.275181561655536</v>
      </c>
      <c r="H30" s="12">
        <v>81.37726887934919</v>
      </c>
      <c r="I30" s="35">
        <v>80.81659911725724</v>
      </c>
      <c r="J30" s="38">
        <v>1.9339095789944978</v>
      </c>
      <c r="K30" s="35">
        <f>100*E30/$E$32</f>
        <v>3.103053562413225</v>
      </c>
      <c r="L30" s="35">
        <v>1.6750486775769746</v>
      </c>
      <c r="M30" s="11">
        <v>2.770051636204881</v>
      </c>
      <c r="O30" s="60"/>
      <c r="P30" s="60"/>
      <c r="Q30" s="60"/>
    </row>
    <row r="31" spans="1:17" s="1" customFormat="1" ht="15.75" customHeight="1" thickBot="1">
      <c r="A31" s="27" t="s">
        <v>33</v>
      </c>
      <c r="B31" s="30">
        <v>420979.16</v>
      </c>
      <c r="C31" s="33">
        <v>333907.144</v>
      </c>
      <c r="D31" s="36">
        <v>79.316787082762</v>
      </c>
      <c r="E31" s="30">
        <v>436157.924</v>
      </c>
      <c r="F31" s="33">
        <v>342658.174</v>
      </c>
      <c r="G31" s="36">
        <v>78.5628679762333</v>
      </c>
      <c r="H31" s="12">
        <v>3.60558560666044</v>
      </c>
      <c r="I31" s="36">
        <v>2.620797475360404</v>
      </c>
      <c r="J31" s="39">
        <v>5.6153579843109815</v>
      </c>
      <c r="K31" s="35">
        <f>100*E31/$E$32</f>
        <v>5.146723859335077</v>
      </c>
      <c r="L31" s="36">
        <v>6.276313977094603</v>
      </c>
      <c r="M31" s="11">
        <v>5.890635936080151</v>
      </c>
      <c r="O31" s="60"/>
      <c r="P31" s="60"/>
      <c r="Q31" s="60"/>
    </row>
    <row r="32" spans="1:13" s="1" customFormat="1" ht="15.75" customHeight="1" thickBot="1">
      <c r="A32" s="43" t="s">
        <v>34</v>
      </c>
      <c r="B32" s="21">
        <v>7496924.705</v>
      </c>
      <c r="C32" s="44">
        <v>5320115.3610000005</v>
      </c>
      <c r="D32" s="20">
        <v>70.96396949874395</v>
      </c>
      <c r="E32" s="21">
        <f>SUM(E12:E31)</f>
        <v>8474476.889</v>
      </c>
      <c r="F32" s="44">
        <v>5816997.989999998</v>
      </c>
      <c r="G32" s="20">
        <f>100*F32/E32</f>
        <v>68.64138124620472</v>
      </c>
      <c r="H32" s="17">
        <f>100*E32/B32-100</f>
        <v>13.039375776950678</v>
      </c>
      <c r="I32" s="20">
        <v>9.339696515652317</v>
      </c>
      <c r="J32" s="22">
        <v>100.00000000000001</v>
      </c>
      <c r="K32" s="18">
        <v>100.00000000000003</v>
      </c>
      <c r="L32" s="20">
        <v>100</v>
      </c>
      <c r="M32" s="14">
        <v>100.00000000000001</v>
      </c>
    </row>
    <row r="34" spans="2:13" ht="12.75">
      <c r="B34" s="48"/>
      <c r="C34" s="48"/>
      <c r="D34" s="48"/>
      <c r="E34" s="48"/>
      <c r="F34" s="48"/>
      <c r="G34" s="48"/>
      <c r="H34" s="48"/>
      <c r="I34" s="48"/>
      <c r="J34" s="48"/>
      <c r="K34" s="48"/>
      <c r="L34" s="48"/>
      <c r="M34" s="48"/>
    </row>
    <row r="36" spans="1:13" ht="15">
      <c r="A36" s="74" t="s">
        <v>35</v>
      </c>
      <c r="B36" s="75"/>
      <c r="C36" s="75"/>
      <c r="D36" s="75"/>
      <c r="E36" s="75"/>
      <c r="F36" s="75"/>
      <c r="G36" s="75"/>
      <c r="H36" s="75"/>
      <c r="I36" s="75"/>
      <c r="J36" s="75"/>
      <c r="K36" s="75"/>
      <c r="L36" s="75"/>
      <c r="M36" s="75"/>
    </row>
    <row r="37" ht="13.5" thickBot="1"/>
    <row r="38" spans="1:13" ht="15.75" customHeight="1" thickBot="1">
      <c r="A38" s="77" t="s">
        <v>3</v>
      </c>
      <c r="B38" s="78" t="s">
        <v>38</v>
      </c>
      <c r="C38" s="78"/>
      <c r="D38" s="78"/>
      <c r="E38" s="79" t="s">
        <v>4</v>
      </c>
      <c r="F38" s="79"/>
      <c r="G38" s="79"/>
      <c r="H38" s="70" t="s">
        <v>5</v>
      </c>
      <c r="I38" s="70"/>
      <c r="J38" s="70" t="s">
        <v>6</v>
      </c>
      <c r="K38" s="70"/>
      <c r="L38" s="70"/>
      <c r="M38" s="70"/>
    </row>
    <row r="39" spans="1:13" ht="15.75" customHeight="1" thickBot="1">
      <c r="A39" s="77"/>
      <c r="B39" s="71" t="s">
        <v>7</v>
      </c>
      <c r="C39" s="72" t="s">
        <v>8</v>
      </c>
      <c r="D39" s="82" t="s">
        <v>9</v>
      </c>
      <c r="E39" s="71" t="s">
        <v>7</v>
      </c>
      <c r="F39" s="72" t="s">
        <v>8</v>
      </c>
      <c r="G39" s="83" t="s">
        <v>9</v>
      </c>
      <c r="H39" s="85" t="s">
        <v>10</v>
      </c>
      <c r="I39" s="85"/>
      <c r="J39" s="86" t="s">
        <v>11</v>
      </c>
      <c r="K39" s="86"/>
      <c r="L39" s="73" t="s">
        <v>12</v>
      </c>
      <c r="M39" s="73"/>
    </row>
    <row r="40" spans="1:13" ht="15.75" customHeight="1" thickBot="1">
      <c r="A40" s="77"/>
      <c r="B40" s="71"/>
      <c r="C40" s="72"/>
      <c r="D40" s="82"/>
      <c r="E40" s="71"/>
      <c r="F40" s="72"/>
      <c r="G40" s="84"/>
      <c r="H40" s="3" t="s">
        <v>11</v>
      </c>
      <c r="I40" s="40" t="s">
        <v>12</v>
      </c>
      <c r="J40" s="41">
        <v>2010</v>
      </c>
      <c r="K40" s="4" t="s">
        <v>13</v>
      </c>
      <c r="L40" s="42">
        <v>2010</v>
      </c>
      <c r="M40" s="5" t="s">
        <v>13</v>
      </c>
    </row>
    <row r="41" spans="1:13" ht="15.75" customHeight="1">
      <c r="A41" s="25" t="s">
        <v>16</v>
      </c>
      <c r="B41" s="28"/>
      <c r="C41" s="31"/>
      <c r="D41" s="34"/>
      <c r="E41" s="28">
        <v>36067.944</v>
      </c>
      <c r="F41" s="31">
        <v>23454.07</v>
      </c>
      <c r="G41" s="37">
        <v>65.02746594039294</v>
      </c>
      <c r="H41" s="12"/>
      <c r="I41" s="34"/>
      <c r="J41" s="37"/>
      <c r="K41" s="13">
        <v>1.4026085755411462</v>
      </c>
      <c r="L41" s="34"/>
      <c r="M41" s="11">
        <v>1.2222245429167957</v>
      </c>
    </row>
    <row r="42" spans="1:13" ht="15.75" customHeight="1">
      <c r="A42" s="26" t="s">
        <v>19</v>
      </c>
      <c r="B42" s="29">
        <v>365589.445</v>
      </c>
      <c r="C42" s="32">
        <v>234258.821</v>
      </c>
      <c r="D42" s="35">
        <v>64.07701978376318</v>
      </c>
      <c r="E42" s="29">
        <v>401193.461</v>
      </c>
      <c r="F42" s="32">
        <v>248001.985</v>
      </c>
      <c r="G42" s="38">
        <v>61.816058612181614</v>
      </c>
      <c r="H42" s="12">
        <v>9.738797573874159</v>
      </c>
      <c r="I42" s="35">
        <v>5.8666580585240755</v>
      </c>
      <c r="J42" s="38">
        <v>16.1051614746892</v>
      </c>
      <c r="K42" s="13">
        <v>15.601593172309247</v>
      </c>
      <c r="L42" s="35">
        <v>13.695594769601596</v>
      </c>
      <c r="M42" s="11">
        <v>12.92373190491386</v>
      </c>
    </row>
    <row r="43" spans="1:13" ht="15.75" customHeight="1">
      <c r="A43" s="26" t="s">
        <v>20</v>
      </c>
      <c r="B43" s="29">
        <v>924.93</v>
      </c>
      <c r="C43" s="32">
        <v>432.594</v>
      </c>
      <c r="D43" s="35">
        <v>46.77045830495281</v>
      </c>
      <c r="E43" s="29">
        <v>143.19</v>
      </c>
      <c r="F43" s="32">
        <v>103.201</v>
      </c>
      <c r="G43" s="38">
        <v>72.07277044486347</v>
      </c>
      <c r="H43" s="12">
        <v>-84.51882845188285</v>
      </c>
      <c r="I43" s="35">
        <v>-76.1436820667878</v>
      </c>
      <c r="J43" s="38">
        <v>0.04074556091952896</v>
      </c>
      <c r="K43" s="13">
        <v>0.005568366245986649</v>
      </c>
      <c r="L43" s="35">
        <v>0.025290967052895023</v>
      </c>
      <c r="M43" s="11">
        <v>0.005377949117298457</v>
      </c>
    </row>
    <row r="44" spans="1:13" ht="15.75" customHeight="1" thickBot="1">
      <c r="A44" s="27" t="s">
        <v>29</v>
      </c>
      <c r="B44" s="30">
        <v>1903499.779</v>
      </c>
      <c r="C44" s="33">
        <v>1475776.987</v>
      </c>
      <c r="D44" s="36">
        <v>77.529664215422</v>
      </c>
      <c r="E44" s="30">
        <v>2134085.743</v>
      </c>
      <c r="F44" s="33">
        <v>1647406.464</v>
      </c>
      <c r="G44" s="39">
        <v>77.19495195559254</v>
      </c>
      <c r="H44" s="12">
        <v>12.113789901312076</v>
      </c>
      <c r="I44" s="36">
        <v>11.629770521689261</v>
      </c>
      <c r="J44" s="39">
        <v>83.85409296439127</v>
      </c>
      <c r="K44" s="13">
        <v>82.99022988590362</v>
      </c>
      <c r="L44" s="36">
        <v>86.2791142633455</v>
      </c>
      <c r="M44" s="11">
        <v>85.84866560305204</v>
      </c>
    </row>
    <row r="45" spans="1:13" ht="15.75" customHeight="1" thickBot="1">
      <c r="A45" s="51" t="s">
        <v>34</v>
      </c>
      <c r="B45" s="52">
        <v>2270014.154</v>
      </c>
      <c r="C45" s="53">
        <v>1710468.402</v>
      </c>
      <c r="D45" s="54">
        <v>75.35056109610495</v>
      </c>
      <c r="E45" s="52">
        <v>2571490.338</v>
      </c>
      <c r="F45" s="53">
        <v>1918965.72</v>
      </c>
      <c r="G45" s="54">
        <v>74.62465215764695</v>
      </c>
      <c r="H45" s="55">
        <v>13.280806353950156</v>
      </c>
      <c r="I45" s="54">
        <v>12.189486678398165</v>
      </c>
      <c r="J45" s="55">
        <v>100</v>
      </c>
      <c r="K45" s="56">
        <v>100</v>
      </c>
      <c r="L45" s="56">
        <v>100</v>
      </c>
      <c r="M45" s="54">
        <v>100</v>
      </c>
    </row>
    <row r="46" ht="12.75">
      <c r="M46" s="57"/>
    </row>
    <row r="51" spans="1:13" ht="12.75">
      <c r="A51" s="67" t="s">
        <v>40</v>
      </c>
      <c r="B51" s="68"/>
      <c r="C51" s="68"/>
      <c r="D51" s="68"/>
      <c r="E51" s="68"/>
      <c r="F51" s="68"/>
      <c r="G51" s="68"/>
      <c r="H51" s="68"/>
      <c r="I51" s="68"/>
      <c r="J51" s="68"/>
      <c r="K51" s="68"/>
      <c r="L51" s="68"/>
      <c r="M51" s="68"/>
    </row>
    <row r="52" spans="1:13" ht="36.75" customHeight="1">
      <c r="A52" s="69" t="s">
        <v>54</v>
      </c>
      <c r="B52" s="69"/>
      <c r="C52" s="69"/>
      <c r="D52" s="69"/>
      <c r="E52" s="69"/>
      <c r="F52" s="69"/>
      <c r="G52" s="69"/>
      <c r="H52" s="69"/>
      <c r="I52" s="69"/>
      <c r="J52" s="69"/>
      <c r="K52" s="69"/>
      <c r="L52" s="69"/>
      <c r="M52" s="69"/>
    </row>
    <row r="53" spans="1:13" ht="12.75">
      <c r="A53" s="65" t="s">
        <v>41</v>
      </c>
      <c r="B53" s="65"/>
      <c r="C53" s="65"/>
      <c r="D53" s="65"/>
      <c r="E53" s="65"/>
      <c r="F53" s="65"/>
      <c r="G53" s="65"/>
      <c r="H53" s="65"/>
      <c r="I53" s="65"/>
      <c r="J53" s="65"/>
      <c r="K53" s="65"/>
      <c r="L53" s="65"/>
      <c r="M53" s="65"/>
    </row>
    <row r="54" spans="1:13" ht="12.75">
      <c r="A54" s="65" t="s">
        <v>42</v>
      </c>
      <c r="B54" s="65"/>
      <c r="C54" s="65"/>
      <c r="D54" s="65"/>
      <c r="E54" s="65"/>
      <c r="F54" s="65"/>
      <c r="G54" s="65"/>
      <c r="H54" s="65"/>
      <c r="I54" s="65"/>
      <c r="J54" s="65"/>
      <c r="K54" s="65"/>
      <c r="L54" s="65"/>
      <c r="M54" s="65"/>
    </row>
    <row r="55" spans="1:13" ht="12.75">
      <c r="A55" s="65" t="s">
        <v>43</v>
      </c>
      <c r="B55" s="65"/>
      <c r="C55" s="65"/>
      <c r="D55" s="65"/>
      <c r="E55" s="65"/>
      <c r="F55" s="65"/>
      <c r="G55" s="65"/>
      <c r="H55" s="65"/>
      <c r="I55" s="65"/>
      <c r="J55" s="65"/>
      <c r="K55" s="65"/>
      <c r="L55" s="65"/>
      <c r="M55" s="65"/>
    </row>
    <row r="56" spans="1:13" ht="12.75">
      <c r="A56" s="65" t="s">
        <v>44</v>
      </c>
      <c r="B56" s="65"/>
      <c r="C56" s="65"/>
      <c r="D56" s="65"/>
      <c r="E56" s="65"/>
      <c r="F56" s="65"/>
      <c r="G56" s="65"/>
      <c r="H56" s="65"/>
      <c r="I56" s="65"/>
      <c r="J56" s="65"/>
      <c r="K56" s="65"/>
      <c r="L56" s="65"/>
      <c r="M56" s="65"/>
    </row>
    <row r="57" spans="1:13" ht="12.75">
      <c r="A57" s="65" t="s">
        <v>45</v>
      </c>
      <c r="B57" s="65"/>
      <c r="C57" s="65"/>
      <c r="D57" s="65"/>
      <c r="E57" s="65"/>
      <c r="F57" s="65"/>
      <c r="G57" s="65"/>
      <c r="H57" s="65"/>
      <c r="I57" s="65"/>
      <c r="J57" s="65"/>
      <c r="K57" s="65"/>
      <c r="L57" s="65"/>
      <c r="M57" s="65"/>
    </row>
    <row r="58" spans="1:13" ht="12.75">
      <c r="A58" s="65" t="s">
        <v>46</v>
      </c>
      <c r="B58" s="65"/>
      <c r="C58" s="65"/>
      <c r="D58" s="65"/>
      <c r="E58" s="65"/>
      <c r="F58" s="65"/>
      <c r="G58" s="65"/>
      <c r="H58" s="65"/>
      <c r="I58" s="65"/>
      <c r="J58" s="65"/>
      <c r="K58" s="65"/>
      <c r="L58" s="65"/>
      <c r="M58" s="65"/>
    </row>
    <row r="59" spans="1:13" ht="12.75">
      <c r="A59" s="65" t="s">
        <v>53</v>
      </c>
      <c r="B59" s="65"/>
      <c r="C59" s="65"/>
      <c r="D59" s="65"/>
      <c r="E59" s="65"/>
      <c r="F59" s="65"/>
      <c r="G59" s="65"/>
      <c r="H59" s="65"/>
      <c r="I59" s="65"/>
      <c r="J59" s="65"/>
      <c r="K59" s="65"/>
      <c r="L59" s="65"/>
      <c r="M59" s="65"/>
    </row>
    <row r="60" spans="1:13" ht="12.75">
      <c r="A60" s="65" t="s">
        <v>47</v>
      </c>
      <c r="B60" s="65"/>
      <c r="C60" s="65"/>
      <c r="D60" s="65"/>
      <c r="E60" s="65"/>
      <c r="F60" s="65"/>
      <c r="G60" s="65"/>
      <c r="H60" s="65"/>
      <c r="I60" s="65"/>
      <c r="J60" s="65"/>
      <c r="K60" s="65"/>
      <c r="L60" s="65"/>
      <c r="M60" s="65"/>
    </row>
    <row r="61" spans="1:13" ht="12.75">
      <c r="A61" s="64" t="s">
        <v>51</v>
      </c>
      <c r="B61" s="64"/>
      <c r="C61" s="64"/>
      <c r="D61" s="64"/>
      <c r="E61" s="64"/>
      <c r="F61" s="64"/>
      <c r="G61" s="64"/>
      <c r="H61" s="64"/>
      <c r="I61" s="64"/>
      <c r="J61" s="64"/>
      <c r="K61" s="64"/>
      <c r="L61" s="64"/>
      <c r="M61" s="64"/>
    </row>
    <row r="62" spans="1:13" ht="12.75">
      <c r="A62" s="64" t="s">
        <v>48</v>
      </c>
      <c r="B62" s="64"/>
      <c r="C62" s="64"/>
      <c r="D62" s="64"/>
      <c r="E62" s="64"/>
      <c r="F62" s="64"/>
      <c r="G62" s="64"/>
      <c r="H62" s="64"/>
      <c r="I62" s="64"/>
      <c r="J62" s="64"/>
      <c r="K62" s="64"/>
      <c r="L62" s="64"/>
      <c r="M62" s="64"/>
    </row>
    <row r="63" spans="1:13" ht="27.75" customHeight="1">
      <c r="A63" s="66" t="s">
        <v>49</v>
      </c>
      <c r="B63" s="66"/>
      <c r="C63" s="66"/>
      <c r="D63" s="66"/>
      <c r="E63" s="66"/>
      <c r="F63" s="66"/>
      <c r="G63" s="66"/>
      <c r="H63" s="66"/>
      <c r="I63" s="66"/>
      <c r="J63" s="66"/>
      <c r="K63" s="66"/>
      <c r="L63" s="66"/>
      <c r="M63" s="66"/>
    </row>
    <row r="64" spans="1:13" ht="144" customHeight="1">
      <c r="A64" s="61" t="s">
        <v>55</v>
      </c>
      <c r="B64" s="62"/>
      <c r="C64" s="62"/>
      <c r="D64" s="62"/>
      <c r="E64" s="62"/>
      <c r="F64" s="62"/>
      <c r="G64" s="62"/>
      <c r="H64" s="62"/>
      <c r="I64" s="62"/>
      <c r="J64" s="62"/>
      <c r="K64" s="62"/>
      <c r="L64" s="62"/>
      <c r="M64" s="62"/>
    </row>
    <row r="65" spans="1:13" ht="12.75">
      <c r="A65" s="63"/>
      <c r="B65" s="63"/>
      <c r="C65" s="63"/>
      <c r="D65" s="63"/>
      <c r="E65" s="63"/>
      <c r="F65" s="63"/>
      <c r="G65" s="63"/>
      <c r="H65" s="63"/>
      <c r="I65" s="63"/>
      <c r="J65" s="63"/>
      <c r="K65" s="63"/>
      <c r="L65" s="63"/>
      <c r="M65" s="63"/>
    </row>
  </sheetData>
  <sheetProtection/>
  <mergeCells count="48">
    <mergeCell ref="H9:I9"/>
    <mergeCell ref="J9:M9"/>
    <mergeCell ref="B10:B11"/>
    <mergeCell ref="L10:M10"/>
    <mergeCell ref="C10:C11"/>
    <mergeCell ref="D10:D11"/>
    <mergeCell ref="E10:E11"/>
    <mergeCell ref="A7:M7"/>
    <mergeCell ref="D39:D40"/>
    <mergeCell ref="E39:E40"/>
    <mergeCell ref="F39:F40"/>
    <mergeCell ref="G39:G40"/>
    <mergeCell ref="H39:I39"/>
    <mergeCell ref="J39:K39"/>
    <mergeCell ref="A9:A11"/>
    <mergeCell ref="B9:D9"/>
    <mergeCell ref="E9:G9"/>
    <mergeCell ref="A2:M2"/>
    <mergeCell ref="A3:M3"/>
    <mergeCell ref="A4:M4"/>
    <mergeCell ref="A38:A40"/>
    <mergeCell ref="B38:D38"/>
    <mergeCell ref="E38:G38"/>
    <mergeCell ref="H38:I38"/>
    <mergeCell ref="F10:F11"/>
    <mergeCell ref="G10:G11"/>
    <mergeCell ref="H10:I10"/>
    <mergeCell ref="J38:M38"/>
    <mergeCell ref="B39:B40"/>
    <mergeCell ref="C39:C40"/>
    <mergeCell ref="L39:M39"/>
    <mergeCell ref="A36:M36"/>
    <mergeCell ref="J10:K10"/>
    <mergeCell ref="A51:M51"/>
    <mergeCell ref="A52:M52"/>
    <mergeCell ref="A53:M53"/>
    <mergeCell ref="A54:M54"/>
    <mergeCell ref="A55:M55"/>
    <mergeCell ref="A56:M56"/>
    <mergeCell ref="A64:M64"/>
    <mergeCell ref="A65:M65"/>
    <mergeCell ref="A62:M62"/>
    <mergeCell ref="A57:M57"/>
    <mergeCell ref="A58:M58"/>
    <mergeCell ref="A59:M59"/>
    <mergeCell ref="A60:M60"/>
    <mergeCell ref="A61:M61"/>
    <mergeCell ref="A63:M63"/>
  </mergeCells>
  <printOptions/>
  <pageMargins left="0.7843137254901962" right="0.7843137254901962" top="0.9803921568627452" bottom="0.9803921568627452" header="0.5098039215686275" footer="0.5098039215686275"/>
  <pageSetup horizontalDpi="600" verticalDpi="600" orientation="portrait" paperSize="9" scale="61" r:id="rId1"/>
  <ignoredErrors>
    <ignoredError sqref="K11 M11 K40:M40" numberStoredAsText="1"/>
  </ignoredErrors>
</worksheet>
</file>

<file path=xl/worksheets/sheet2.xml><?xml version="1.0" encoding="utf-8"?>
<worksheet xmlns="http://schemas.openxmlformats.org/spreadsheetml/2006/main" xmlns:r="http://schemas.openxmlformats.org/officeDocument/2006/relationships">
  <dimension ref="A2:P63"/>
  <sheetViews>
    <sheetView showGridLines="0" zoomScale="90" zoomScaleNormal="90" zoomScalePageLayoutView="0" workbookViewId="0" topLeftCell="A7">
      <selection activeCell="A9" sqref="A9:A11"/>
    </sheetView>
  </sheetViews>
  <sheetFormatPr defaultColWidth="9.140625" defaultRowHeight="12.75"/>
  <cols>
    <col min="1" max="1" width="23.00390625" style="0" bestFit="1" customWidth="1"/>
    <col min="2" max="3" width="13.7109375" style="0" bestFit="1" customWidth="1"/>
    <col min="4" max="4" width="8.8515625" style="0" bestFit="1" customWidth="1"/>
    <col min="5" max="6" width="13.7109375" style="0" bestFit="1" customWidth="1"/>
    <col min="7" max="9" width="8.8515625" style="0" bestFit="1" customWidth="1"/>
    <col min="10" max="13" width="8.421875" style="0" bestFit="1" customWidth="1"/>
    <col min="14" max="14" width="2.140625" style="0" bestFit="1" customWidth="1"/>
    <col min="15" max="15" width="4.140625" style="0" customWidth="1"/>
  </cols>
  <sheetData>
    <row r="2" spans="1:13" ht="15">
      <c r="A2" s="75" t="s">
        <v>0</v>
      </c>
      <c r="B2" s="75"/>
      <c r="C2" s="75"/>
      <c r="D2" s="75"/>
      <c r="E2" s="75"/>
      <c r="F2" s="75"/>
      <c r="G2" s="75"/>
      <c r="H2" s="75"/>
      <c r="I2" s="75"/>
      <c r="J2" s="75"/>
      <c r="K2" s="75"/>
      <c r="L2" s="75"/>
      <c r="M2" s="75"/>
    </row>
    <row r="3" spans="1:13" ht="15">
      <c r="A3" s="75" t="s">
        <v>1</v>
      </c>
      <c r="B3" s="75"/>
      <c r="C3" s="75"/>
      <c r="D3" s="75"/>
      <c r="E3" s="75"/>
      <c r="F3" s="75"/>
      <c r="G3" s="75"/>
      <c r="H3" s="75"/>
      <c r="I3" s="75"/>
      <c r="J3" s="75"/>
      <c r="K3" s="75"/>
      <c r="L3" s="75"/>
      <c r="M3" s="75"/>
    </row>
    <row r="4" spans="1:13" ht="15">
      <c r="A4" s="74" t="s">
        <v>57</v>
      </c>
      <c r="B4" s="75"/>
      <c r="C4" s="75"/>
      <c r="D4" s="75"/>
      <c r="E4" s="75"/>
      <c r="F4" s="75"/>
      <c r="G4" s="75"/>
      <c r="H4" s="75"/>
      <c r="I4" s="75"/>
      <c r="J4" s="75"/>
      <c r="K4" s="75"/>
      <c r="L4" s="75"/>
      <c r="M4" s="75"/>
    </row>
    <row r="7" spans="1:13" ht="15">
      <c r="A7" s="75" t="s">
        <v>2</v>
      </c>
      <c r="B7" s="75"/>
      <c r="C7" s="75"/>
      <c r="D7" s="75"/>
      <c r="E7" s="75"/>
      <c r="F7" s="75"/>
      <c r="G7" s="75"/>
      <c r="H7" s="75"/>
      <c r="I7" s="75"/>
      <c r="J7" s="75"/>
      <c r="K7" s="75"/>
      <c r="L7" s="75"/>
      <c r="M7" s="75"/>
    </row>
    <row r="8" ht="13.5" thickBot="1"/>
    <row r="9" spans="1:13" s="1" customFormat="1" ht="15.75" customHeight="1" thickBot="1">
      <c r="A9" s="87" t="s">
        <v>3</v>
      </c>
      <c r="B9" s="79" t="s">
        <v>39</v>
      </c>
      <c r="C9" s="79"/>
      <c r="D9" s="79"/>
      <c r="E9" s="79" t="s">
        <v>36</v>
      </c>
      <c r="F9" s="79"/>
      <c r="G9" s="79"/>
      <c r="H9" s="79" t="s">
        <v>5</v>
      </c>
      <c r="I9" s="79"/>
      <c r="J9" s="79" t="s">
        <v>6</v>
      </c>
      <c r="K9" s="79"/>
      <c r="L9" s="79"/>
      <c r="M9" s="79"/>
    </row>
    <row r="10" spans="1:13" s="1" customFormat="1" ht="15.75" customHeight="1" thickBot="1">
      <c r="A10" s="87"/>
      <c r="B10" s="92" t="s">
        <v>7</v>
      </c>
      <c r="C10" s="72" t="s">
        <v>8</v>
      </c>
      <c r="D10" s="80" t="s">
        <v>9</v>
      </c>
      <c r="E10" s="72" t="s">
        <v>7</v>
      </c>
      <c r="F10" s="72" t="s">
        <v>8</v>
      </c>
      <c r="G10" s="80" t="s">
        <v>9</v>
      </c>
      <c r="H10" s="81" t="s">
        <v>10</v>
      </c>
      <c r="I10" s="81"/>
      <c r="J10" s="96" t="s">
        <v>11</v>
      </c>
      <c r="K10" s="96"/>
      <c r="L10" s="90" t="s">
        <v>12</v>
      </c>
      <c r="M10" s="91"/>
    </row>
    <row r="11" spans="1:13" s="1" customFormat="1" ht="15.75" customHeight="1" thickBot="1">
      <c r="A11" s="87"/>
      <c r="B11" s="93"/>
      <c r="C11" s="72"/>
      <c r="D11" s="80"/>
      <c r="E11" s="72"/>
      <c r="F11" s="72"/>
      <c r="G11" s="80"/>
      <c r="H11" s="59" t="s">
        <v>11</v>
      </c>
      <c r="I11" s="7" t="s">
        <v>12</v>
      </c>
      <c r="J11" s="46">
        <v>2010</v>
      </c>
      <c r="K11" s="45" t="s">
        <v>13</v>
      </c>
      <c r="L11" s="9">
        <v>2010</v>
      </c>
      <c r="M11" s="7" t="s">
        <v>13</v>
      </c>
    </row>
    <row r="12" spans="1:13" s="1" customFormat="1" ht="15.75" customHeight="1">
      <c r="A12" s="25" t="s">
        <v>14</v>
      </c>
      <c r="B12" s="10">
        <v>481.18</v>
      </c>
      <c r="C12" s="31">
        <v>225.464</v>
      </c>
      <c r="D12" s="34">
        <v>46.85647782534602</v>
      </c>
      <c r="E12" s="28">
        <v>435.222</v>
      </c>
      <c r="F12" s="31">
        <v>243.221</v>
      </c>
      <c r="G12" s="11">
        <f>100*F12/E12</f>
        <v>55.88435327258273</v>
      </c>
      <c r="H12" s="38">
        <f aca="true" t="shared" si="0" ref="H12:H25">100*(E12/B12-1)</f>
        <v>-9.551103537137873</v>
      </c>
      <c r="I12" s="11">
        <v>7.87575843593656</v>
      </c>
      <c r="J12" s="37">
        <v>0.003001207731759709</v>
      </c>
      <c r="K12" s="35">
        <f>100*E12/$E$32</f>
        <v>0.002388975999326478</v>
      </c>
      <c r="L12" s="13">
        <v>0.001897523666315074</v>
      </c>
      <c r="M12" s="11">
        <v>0.001810496848338239</v>
      </c>
    </row>
    <row r="13" spans="1:13" s="1" customFormat="1" ht="15.75" customHeight="1">
      <c r="A13" s="26" t="s">
        <v>15</v>
      </c>
      <c r="B13" s="10">
        <v>5165.796</v>
      </c>
      <c r="C13" s="32">
        <v>2524.78</v>
      </c>
      <c r="D13" s="35">
        <v>48.87494589410809</v>
      </c>
      <c r="E13" s="29"/>
      <c r="F13" s="32"/>
      <c r="G13" s="11"/>
      <c r="H13" s="38"/>
      <c r="I13" s="11"/>
      <c r="J13" s="38">
        <v>0.032220015162503376</v>
      </c>
      <c r="K13" s="35"/>
      <c r="L13" s="13">
        <v>0.021248757239466048</v>
      </c>
      <c r="M13" s="11"/>
    </row>
    <row r="14" spans="1:13" s="1" customFormat="1" ht="15.75" customHeight="1">
      <c r="A14" s="26" t="s">
        <v>16</v>
      </c>
      <c r="B14" s="10">
        <v>332990.411</v>
      </c>
      <c r="C14" s="32">
        <v>247481.34</v>
      </c>
      <c r="D14" s="35">
        <v>74.32086084905309</v>
      </c>
      <c r="E14" s="29">
        <v>444333.033</v>
      </c>
      <c r="F14" s="32">
        <v>344321.909</v>
      </c>
      <c r="G14" s="11">
        <f>100*F14/E14</f>
        <v>77.49185485383437</v>
      </c>
      <c r="H14" s="38">
        <f t="shared" si="0"/>
        <v>33.43718567319345</v>
      </c>
      <c r="I14" s="11">
        <v>39.13045282525139</v>
      </c>
      <c r="J14" s="38">
        <v>2.076922141599907</v>
      </c>
      <c r="K14" s="35">
        <f aca="true" t="shared" si="1" ref="K14:K19">100*E14/$E$32</f>
        <v>2.4389873479395345</v>
      </c>
      <c r="L14" s="13">
        <v>2.082823420241668</v>
      </c>
      <c r="M14" s="11">
        <v>2.5630752733452535</v>
      </c>
    </row>
    <row r="15" spans="1:13" s="1" customFormat="1" ht="15.75" customHeight="1">
      <c r="A15" s="26" t="s">
        <v>17</v>
      </c>
      <c r="B15" s="10">
        <v>707976.518</v>
      </c>
      <c r="C15" s="32">
        <v>580464.321</v>
      </c>
      <c r="D15" s="35">
        <v>81.98920532559245</v>
      </c>
      <c r="E15" s="29">
        <f>1337559.5-20558</f>
        <v>1317001.5</v>
      </c>
      <c r="F15" s="32">
        <v>1051245.821</v>
      </c>
      <c r="G15" s="11">
        <f aca="true" t="shared" si="2" ref="G15:G31">100*F15/E15</f>
        <v>79.82115593642072</v>
      </c>
      <c r="H15" s="38">
        <f t="shared" si="0"/>
        <v>86.0233307907537</v>
      </c>
      <c r="I15" s="11">
        <v>81.10429581424695</v>
      </c>
      <c r="J15" s="38">
        <v>4.41577912574487</v>
      </c>
      <c r="K15" s="35">
        <f t="shared" si="1"/>
        <v>7.229149662877729</v>
      </c>
      <c r="L15" s="13">
        <v>4.885235720775866</v>
      </c>
      <c r="M15" s="11">
        <v>7.825299812718657</v>
      </c>
    </row>
    <row r="16" spans="1:13" s="1" customFormat="1" ht="15.75" customHeight="1">
      <c r="A16" s="26" t="s">
        <v>18</v>
      </c>
      <c r="B16" s="10">
        <v>767.04</v>
      </c>
      <c r="C16" s="32">
        <v>422.658</v>
      </c>
      <c r="D16" s="35">
        <v>55.10247183979975</v>
      </c>
      <c r="E16" s="29"/>
      <c r="F16" s="32"/>
      <c r="G16" s="11"/>
      <c r="H16" s="38"/>
      <c r="I16" s="11"/>
      <c r="J16" s="38">
        <v>0.0047841688735379</v>
      </c>
      <c r="K16" s="35"/>
      <c r="L16" s="13">
        <v>0.0035571246751472368</v>
      </c>
      <c r="M16" s="11"/>
    </row>
    <row r="17" spans="1:13" s="1" customFormat="1" ht="15.75" customHeight="1">
      <c r="A17" s="26" t="s">
        <v>19</v>
      </c>
      <c r="B17" s="10">
        <v>6626683.29</v>
      </c>
      <c r="C17" s="32">
        <v>4907766.067</v>
      </c>
      <c r="D17" s="35">
        <v>74.06067035685962</v>
      </c>
      <c r="E17" s="29">
        <v>6859736.673</v>
      </c>
      <c r="F17" s="32">
        <v>5160981.833</v>
      </c>
      <c r="G17" s="11">
        <f t="shared" si="2"/>
        <v>75.23585931969781</v>
      </c>
      <c r="H17" s="38">
        <f t="shared" si="0"/>
        <v>3.5168933356403143</v>
      </c>
      <c r="I17" s="11">
        <v>5.159491356008837</v>
      </c>
      <c r="J17" s="38">
        <v>41.331836580636896</v>
      </c>
      <c r="K17" s="35">
        <f t="shared" si="1"/>
        <v>37.65376353561325</v>
      </c>
      <c r="L17" s="13">
        <v>41.30416501468328</v>
      </c>
      <c r="M17" s="11">
        <v>38.417494143093755</v>
      </c>
    </row>
    <row r="18" spans="1:13" s="1" customFormat="1" ht="15.75" customHeight="1">
      <c r="A18" s="26" t="s">
        <v>20</v>
      </c>
      <c r="B18" s="10">
        <v>2988.852</v>
      </c>
      <c r="C18" s="32">
        <v>2023.364</v>
      </c>
      <c r="D18" s="35">
        <v>67.69702882578328</v>
      </c>
      <c r="E18" s="29">
        <v>3118.11</v>
      </c>
      <c r="F18" s="32">
        <v>2417.559</v>
      </c>
      <c r="G18" s="11">
        <f t="shared" si="2"/>
        <v>77.53283238885095</v>
      </c>
      <c r="H18" s="38">
        <f t="shared" si="0"/>
        <v>4.324670475486925</v>
      </c>
      <c r="I18" s="11">
        <v>19.482159413728827</v>
      </c>
      <c r="J18" s="38">
        <v>0.0186420169821802</v>
      </c>
      <c r="K18" s="35">
        <f t="shared" si="1"/>
        <v>0.017115609857176074</v>
      </c>
      <c r="L18" s="13">
        <v>0.017028798724274978</v>
      </c>
      <c r="M18" s="11">
        <v>0.017995908865483426</v>
      </c>
    </row>
    <row r="19" spans="1:13" s="1" customFormat="1" ht="15.75" customHeight="1">
      <c r="A19" s="26" t="s">
        <v>21</v>
      </c>
      <c r="B19" s="10">
        <v>3504.531</v>
      </c>
      <c r="C19" s="32">
        <v>1535.64</v>
      </c>
      <c r="D19" s="35">
        <v>43.81870213161191</v>
      </c>
      <c r="E19" s="29">
        <v>4452.194</v>
      </c>
      <c r="F19" s="32">
        <v>1731.23</v>
      </c>
      <c r="G19" s="11">
        <f t="shared" si="2"/>
        <v>38.88487339051263</v>
      </c>
      <c r="H19" s="38">
        <f t="shared" si="0"/>
        <v>27.041079105877518</v>
      </c>
      <c r="I19" s="11">
        <v>12.73670912453439</v>
      </c>
      <c r="J19" s="38">
        <v>0.02185840129139113</v>
      </c>
      <c r="K19" s="35">
        <f t="shared" si="1"/>
        <v>0.02443852702837943</v>
      </c>
      <c r="L19" s="13">
        <v>0.012924073213196257</v>
      </c>
      <c r="M19" s="11">
        <v>0.01288698944066758</v>
      </c>
    </row>
    <row r="20" spans="1:13" s="1" customFormat="1" ht="15.75" customHeight="1">
      <c r="A20" s="26" t="s">
        <v>22</v>
      </c>
      <c r="B20" s="10"/>
      <c r="C20" s="32"/>
      <c r="D20" s="35"/>
      <c r="E20" s="29">
        <v>4010.083</v>
      </c>
      <c r="F20" s="32">
        <v>2014.903</v>
      </c>
      <c r="G20" s="11">
        <f t="shared" si="2"/>
        <v>50.245917603201725</v>
      </c>
      <c r="H20" s="38"/>
      <c r="I20" s="11"/>
      <c r="J20" s="38"/>
      <c r="K20" s="35">
        <f>100*E20/$E$32</f>
        <v>0.022011736636261776</v>
      </c>
      <c r="L20" s="13"/>
      <c r="M20" s="11">
        <v>0.014998604278443321</v>
      </c>
    </row>
    <row r="21" spans="1:13" s="1" customFormat="1" ht="15.75" customHeight="1">
      <c r="A21" s="26" t="s">
        <v>23</v>
      </c>
      <c r="B21" s="10">
        <v>21681.9</v>
      </c>
      <c r="C21" s="32">
        <v>12678.265</v>
      </c>
      <c r="D21" s="35">
        <v>58.473957540621434</v>
      </c>
      <c r="E21" s="29"/>
      <c r="F21" s="32"/>
      <c r="G21" s="11"/>
      <c r="H21" s="38"/>
      <c r="I21" s="11"/>
      <c r="J21" s="38">
        <f>100*B21/B32</f>
        <v>0.13523397880053373</v>
      </c>
      <c r="K21" s="35"/>
      <c r="L21" s="13">
        <f>100*C21/C32</f>
        <v>0.10670132653245787</v>
      </c>
      <c r="M21" s="11"/>
    </row>
    <row r="22" spans="1:13" s="1" customFormat="1" ht="15.75" customHeight="1">
      <c r="A22" s="26" t="s">
        <v>24</v>
      </c>
      <c r="B22" s="10">
        <v>78607.52</v>
      </c>
      <c r="C22" s="32">
        <v>56879.191</v>
      </c>
      <c r="D22" s="35">
        <v>72.35846010661575</v>
      </c>
      <c r="E22" s="29">
        <v>157048.698</v>
      </c>
      <c r="F22" s="32">
        <v>105855.536</v>
      </c>
      <c r="G22" s="11">
        <f t="shared" si="2"/>
        <v>67.40300132892537</v>
      </c>
      <c r="H22" s="38">
        <f t="shared" si="0"/>
        <v>99.78838920245798</v>
      </c>
      <c r="I22" s="11">
        <v>86.10590998033005</v>
      </c>
      <c r="J22" s="38">
        <v>0.4902894900005319</v>
      </c>
      <c r="K22" s="35">
        <f>100*E22/$E$32</f>
        <v>0.8620556181614724</v>
      </c>
      <c r="L22" s="13">
        <v>0.47869997446756624</v>
      </c>
      <c r="M22" s="11">
        <v>0.7879710810627166</v>
      </c>
    </row>
    <row r="23" spans="1:13" s="1" customFormat="1" ht="15.75" customHeight="1">
      <c r="A23" s="26" t="s">
        <v>25</v>
      </c>
      <c r="B23" s="10"/>
      <c r="C23" s="32"/>
      <c r="D23" s="35"/>
      <c r="E23" s="29">
        <v>65312.28</v>
      </c>
      <c r="F23" s="32">
        <v>37922.868</v>
      </c>
      <c r="G23" s="11">
        <f t="shared" si="2"/>
        <v>58.063916923433084</v>
      </c>
      <c r="H23" s="38"/>
      <c r="I23" s="11"/>
      <c r="J23" s="38"/>
      <c r="K23" s="35">
        <f>100*E23/$E$32</f>
        <v>0.35850547394499993</v>
      </c>
      <c r="L23" s="13"/>
      <c r="M23" s="11">
        <v>0.2822915496357102</v>
      </c>
    </row>
    <row r="24" spans="1:13" s="1" customFormat="1" ht="15.75" customHeight="1">
      <c r="A24" s="26" t="s">
        <v>26</v>
      </c>
      <c r="B24" s="10">
        <v>720.72</v>
      </c>
      <c r="C24" s="32">
        <v>433.783</v>
      </c>
      <c r="D24" s="35">
        <v>60.187451437451436</v>
      </c>
      <c r="E24" s="29"/>
      <c r="F24" s="32"/>
      <c r="G24" s="11"/>
      <c r="H24" s="38"/>
      <c r="I24" s="11"/>
      <c r="J24" s="38">
        <v>0.004495262555455042</v>
      </c>
      <c r="K24" s="35"/>
      <c r="L24" s="13">
        <v>0.003650753595009189</v>
      </c>
      <c r="M24" s="11"/>
    </row>
    <row r="25" spans="1:13" s="1" customFormat="1" ht="15.75" customHeight="1">
      <c r="A25" s="26" t="s">
        <v>27</v>
      </c>
      <c r="B25" s="10">
        <v>3094.553</v>
      </c>
      <c r="C25" s="32">
        <v>1776.984</v>
      </c>
      <c r="D25" s="35">
        <v>57.42296221780657</v>
      </c>
      <c r="E25" s="29">
        <v>7505.856</v>
      </c>
      <c r="F25" s="32">
        <v>4669.338</v>
      </c>
      <c r="G25" s="11">
        <f t="shared" si="2"/>
        <v>62.209267004323024</v>
      </c>
      <c r="H25" s="38">
        <f t="shared" si="0"/>
        <v>142.55057192428114</v>
      </c>
      <c r="I25" s="11">
        <v>162.76758822814386</v>
      </c>
      <c r="J25" s="38">
        <v>0.01930129346593832</v>
      </c>
      <c r="K25" s="35">
        <f>100*E25/$E$32</f>
        <v>0.04120037552881206</v>
      </c>
      <c r="L25" s="13">
        <v>0.014955244272536746</v>
      </c>
      <c r="M25" s="11">
        <v>0.0347577788629517</v>
      </c>
    </row>
    <row r="26" spans="1:13" s="1" customFormat="1" ht="15.75" customHeight="1">
      <c r="A26" s="26" t="s">
        <v>28</v>
      </c>
      <c r="B26" s="10">
        <v>1658.548</v>
      </c>
      <c r="C26" s="32">
        <v>600.867</v>
      </c>
      <c r="D26" s="35">
        <v>36.22849625093757</v>
      </c>
      <c r="E26" s="29"/>
      <c r="F26" s="32"/>
      <c r="G26" s="11"/>
      <c r="H26" s="38"/>
      <c r="I26" s="11"/>
      <c r="J26" s="38">
        <v>0.010344667444811924</v>
      </c>
      <c r="K26" s="35"/>
      <c r="L26" s="13">
        <v>0.005056946354219474</v>
      </c>
      <c r="M26" s="11"/>
    </row>
    <row r="27" spans="1:13" s="1" customFormat="1" ht="15.75" customHeight="1">
      <c r="A27" s="26" t="s">
        <v>37</v>
      </c>
      <c r="B27" s="10">
        <v>7013305.701</v>
      </c>
      <c r="C27" s="32">
        <v>5092058.151</v>
      </c>
      <c r="D27" s="35">
        <v>72.60567795118274</v>
      </c>
      <c r="E27" s="29">
        <f>7590553.752+269105.778</f>
        <v>7859659.53</v>
      </c>
      <c r="F27" s="32">
        <f>5461272.032+152660.391</f>
        <v>5613932.4229999995</v>
      </c>
      <c r="G27" s="11">
        <f t="shared" si="2"/>
        <v>71.42717062452704</v>
      </c>
      <c r="H27" s="38">
        <f>100*(E27/B27-1)</f>
        <v>12.067830279796897</v>
      </c>
      <c r="I27" s="11">
        <f>100*(F27/C27-1)</f>
        <v>10.248788535486607</v>
      </c>
      <c r="J27" s="38">
        <f>100*B27/B32</f>
        <v>43.743271322656064</v>
      </c>
      <c r="K27" s="35">
        <f>100*E27/$E$32</f>
        <v>43.14243760666425</v>
      </c>
      <c r="L27" s="13">
        <f>100*C27/C32</f>
        <v>42.85518243167457</v>
      </c>
      <c r="M27" s="11">
        <f>100*F27/F32</f>
        <v>41.78918332966871</v>
      </c>
    </row>
    <row r="28" spans="1:13" s="1" customFormat="1" ht="15.75" customHeight="1">
      <c r="A28" s="26" t="s">
        <v>30</v>
      </c>
      <c r="B28" s="10">
        <v>1200.306</v>
      </c>
      <c r="C28" s="32">
        <v>374.133</v>
      </c>
      <c r="D28" s="35">
        <v>31.169801700566353</v>
      </c>
      <c r="E28" s="29">
        <v>252.795</v>
      </c>
      <c r="F28" s="32">
        <v>80.29</v>
      </c>
      <c r="G28" s="11">
        <f t="shared" si="2"/>
        <v>31.760912992741158</v>
      </c>
      <c r="H28" s="38">
        <f>100*(E28/B28-1)</f>
        <v>-78.93912052426631</v>
      </c>
      <c r="I28" s="11">
        <v>-78.53971715940588</v>
      </c>
      <c r="J28" s="38">
        <v>0.007486528217460345</v>
      </c>
      <c r="K28" s="35">
        <f>100*E28/$E$32</f>
        <v>0.0013876164066838007</v>
      </c>
      <c r="L28" s="13">
        <v>0.00314873426289544</v>
      </c>
      <c r="M28" s="11">
        <v>0.0005976654645490202</v>
      </c>
    </row>
    <row r="29" spans="1:13" s="1" customFormat="1" ht="15.75" customHeight="1">
      <c r="A29" s="26" t="s">
        <v>31</v>
      </c>
      <c r="B29" s="10">
        <v>10854.725</v>
      </c>
      <c r="C29" s="32">
        <v>9139.075</v>
      </c>
      <c r="D29" s="35">
        <v>84.19444066984654</v>
      </c>
      <c r="E29" s="29">
        <v>11971.861</v>
      </c>
      <c r="F29" s="32">
        <v>9827.689</v>
      </c>
      <c r="G29" s="11">
        <f t="shared" si="2"/>
        <v>82.08990231343314</v>
      </c>
      <c r="H29" s="38">
        <f>100*(E29/B29-1)</f>
        <v>10.291702461370523</v>
      </c>
      <c r="I29" s="11">
        <v>7.53483257331841</v>
      </c>
      <c r="J29" s="38">
        <v>0.06770290659654475</v>
      </c>
      <c r="K29" s="35">
        <f>100*E29/$E$32</f>
        <v>0.06571471248299189</v>
      </c>
      <c r="L29" s="13">
        <v>0.07691521085729179</v>
      </c>
      <c r="M29" s="11">
        <v>0.07315568952084064</v>
      </c>
    </row>
    <row r="30" spans="1:13" s="1" customFormat="1" ht="15.75" customHeight="1">
      <c r="A30" s="26" t="s">
        <v>32</v>
      </c>
      <c r="B30" s="10">
        <v>307427.686</v>
      </c>
      <c r="C30" s="32">
        <v>198036.199</v>
      </c>
      <c r="D30" s="35">
        <v>64.4171647572431</v>
      </c>
      <c r="E30" s="29">
        <v>533425.26</v>
      </c>
      <c r="F30" s="32">
        <v>343476.544</v>
      </c>
      <c r="G30" s="11">
        <f t="shared" si="2"/>
        <v>64.39075344875869</v>
      </c>
      <c r="H30" s="38">
        <f>100*(E30/B30-1)</f>
        <v>73.51243375002994</v>
      </c>
      <c r="I30" s="11">
        <v>73.44129292241163</v>
      </c>
      <c r="J30" s="38">
        <v>1.9174827469558084</v>
      </c>
      <c r="K30" s="35">
        <f>100*E30/$E$32</f>
        <v>2.9280232699047533</v>
      </c>
      <c r="L30" s="13">
        <v>1.6666890252527302</v>
      </c>
      <c r="M30" s="11">
        <v>2.5567825162716646</v>
      </c>
    </row>
    <row r="31" spans="1:13" s="1" customFormat="1" ht="15.75" customHeight="1" thickBot="1">
      <c r="A31" s="27" t="s">
        <v>33</v>
      </c>
      <c r="B31" s="10">
        <v>913769.584</v>
      </c>
      <c r="C31" s="33">
        <v>767592.259</v>
      </c>
      <c r="D31" s="36">
        <v>84.002824392544</v>
      </c>
      <c r="E31" s="30">
        <v>949667.94</v>
      </c>
      <c r="F31" s="33">
        <v>755215.505</v>
      </c>
      <c r="G31" s="11">
        <f t="shared" si="2"/>
        <v>79.52416557307389</v>
      </c>
      <c r="H31" s="38">
        <f>100*(E31/B31-1)</f>
        <v>3.9286004512051997</v>
      </c>
      <c r="I31" s="11">
        <v>-1.6124125608202569</v>
      </c>
      <c r="J31" s="39">
        <v>5.699348145283787</v>
      </c>
      <c r="K31" s="35">
        <f>100*E31/$E$32</f>
        <v>5.2128199309543595</v>
      </c>
      <c r="L31" s="13">
        <v>6.4601199195115395</v>
      </c>
      <c r="M31" s="11">
        <v>5.621699160922254</v>
      </c>
    </row>
    <row r="32" spans="1:13" s="1" customFormat="1" ht="15.75" customHeight="1" thickBot="1">
      <c r="A32" s="43" t="s">
        <v>34</v>
      </c>
      <c r="B32" s="15">
        <v>16032878.861000003</v>
      </c>
      <c r="C32" s="44">
        <v>11882012.540999996</v>
      </c>
      <c r="D32" s="20">
        <v>74.1102870171558</v>
      </c>
      <c r="E32" s="21">
        <f>SUM(E12:E31)</f>
        <v>18217931.035000004</v>
      </c>
      <c r="F32" s="44">
        <v>13433936.669</v>
      </c>
      <c r="G32" s="14">
        <f>100*F32/E32</f>
        <v>73.74018840663592</v>
      </c>
      <c r="H32" s="22">
        <f>100*(E32/B32-1)</f>
        <v>13.628570345623592</v>
      </c>
      <c r="I32" s="14">
        <v>13.061121780884683</v>
      </c>
      <c r="J32" s="22">
        <v>99.99999999999999</v>
      </c>
      <c r="K32" s="20">
        <v>100</v>
      </c>
      <c r="L32" s="19">
        <v>100.00000000000004</v>
      </c>
      <c r="M32" s="14">
        <v>100</v>
      </c>
    </row>
    <row r="34" spans="2:13" ht="12.75">
      <c r="B34" s="49"/>
      <c r="C34" s="49"/>
      <c r="D34" s="49"/>
      <c r="E34" s="49"/>
      <c r="F34" s="49"/>
      <c r="G34" s="49"/>
      <c r="H34" s="49"/>
      <c r="I34" s="49"/>
      <c r="J34" s="49"/>
      <c r="K34" s="49"/>
      <c r="L34" s="49"/>
      <c r="M34" s="49"/>
    </row>
    <row r="36" spans="1:16" ht="15">
      <c r="A36" s="75" t="s">
        <v>35</v>
      </c>
      <c r="B36" s="75"/>
      <c r="C36" s="75"/>
      <c r="D36" s="75"/>
      <c r="E36" s="75"/>
      <c r="F36" s="75"/>
      <c r="G36" s="75"/>
      <c r="H36" s="75"/>
      <c r="I36" s="75"/>
      <c r="J36" s="75"/>
      <c r="K36" s="75"/>
      <c r="L36" s="75"/>
      <c r="M36" s="75"/>
      <c r="N36" s="50"/>
      <c r="O36" s="50"/>
      <c r="P36" s="50"/>
    </row>
    <row r="37" ht="13.5" thickBot="1"/>
    <row r="38" spans="1:13" ht="15.75" customHeight="1" thickBot="1">
      <c r="A38" s="77" t="s">
        <v>3</v>
      </c>
      <c r="B38" s="79" t="s">
        <v>39</v>
      </c>
      <c r="C38" s="79"/>
      <c r="D38" s="79"/>
      <c r="E38" s="79" t="s">
        <v>36</v>
      </c>
      <c r="F38" s="79"/>
      <c r="G38" s="79"/>
      <c r="H38" s="79" t="s">
        <v>5</v>
      </c>
      <c r="I38" s="79"/>
      <c r="J38" s="79" t="s">
        <v>6</v>
      </c>
      <c r="K38" s="79"/>
      <c r="L38" s="79"/>
      <c r="M38" s="79"/>
    </row>
    <row r="39" spans="1:13" ht="15.75" customHeight="1" thickBot="1">
      <c r="A39" s="77"/>
      <c r="B39" s="92" t="s">
        <v>7</v>
      </c>
      <c r="C39" s="82" t="s">
        <v>8</v>
      </c>
      <c r="D39" s="83" t="s">
        <v>9</v>
      </c>
      <c r="E39" s="71" t="s">
        <v>7</v>
      </c>
      <c r="F39" s="82" t="s">
        <v>8</v>
      </c>
      <c r="G39" s="80" t="s">
        <v>9</v>
      </c>
      <c r="H39" s="85" t="s">
        <v>10</v>
      </c>
      <c r="I39" s="85"/>
      <c r="J39" s="86" t="s">
        <v>11</v>
      </c>
      <c r="K39" s="86"/>
      <c r="L39" s="94" t="s">
        <v>12</v>
      </c>
      <c r="M39" s="95"/>
    </row>
    <row r="40" spans="1:13" ht="15.75" customHeight="1" thickBot="1">
      <c r="A40" s="77"/>
      <c r="B40" s="93"/>
      <c r="C40" s="82"/>
      <c r="D40" s="84"/>
      <c r="E40" s="71"/>
      <c r="F40" s="82"/>
      <c r="G40" s="80"/>
      <c r="H40" s="58" t="s">
        <v>11</v>
      </c>
      <c r="I40" s="5" t="s">
        <v>12</v>
      </c>
      <c r="J40" s="41">
        <v>2010</v>
      </c>
      <c r="K40" s="40" t="s">
        <v>13</v>
      </c>
      <c r="L40" s="24">
        <v>2010</v>
      </c>
      <c r="M40" s="5" t="s">
        <v>13</v>
      </c>
    </row>
    <row r="41" spans="1:13" ht="15.75" customHeight="1">
      <c r="A41" s="25" t="s">
        <v>16</v>
      </c>
      <c r="B41" s="10"/>
      <c r="C41" s="23"/>
      <c r="D41" s="34"/>
      <c r="E41" s="28">
        <v>76139.58</v>
      </c>
      <c r="F41" s="31">
        <v>55891.544</v>
      </c>
      <c r="G41" s="11">
        <v>73.40668808522453</v>
      </c>
      <c r="H41" s="37"/>
      <c r="I41" s="11"/>
      <c r="J41" s="37"/>
      <c r="K41" s="34">
        <v>1.3888656320610833</v>
      </c>
      <c r="L41" s="13"/>
      <c r="M41" s="11">
        <v>1.3370300623155775</v>
      </c>
    </row>
    <row r="42" spans="1:13" ht="15.75" customHeight="1">
      <c r="A42" s="26" t="s">
        <v>19</v>
      </c>
      <c r="B42" s="10">
        <v>780243.578</v>
      </c>
      <c r="C42" s="23">
        <v>516723.151</v>
      </c>
      <c r="D42" s="35">
        <v>66.22587683765595</v>
      </c>
      <c r="E42" s="29">
        <v>900421.722</v>
      </c>
      <c r="F42" s="32">
        <v>549770.085</v>
      </c>
      <c r="G42" s="11">
        <v>61.05695493205794</v>
      </c>
      <c r="H42" s="38">
        <v>15.402644429070838</v>
      </c>
      <c r="I42" s="11">
        <v>6.395481591263162</v>
      </c>
      <c r="J42" s="38">
        <v>16.200951018789155</v>
      </c>
      <c r="K42" s="35">
        <v>16.42463465187303</v>
      </c>
      <c r="L42" s="13">
        <v>13.821778609532492</v>
      </c>
      <c r="M42" s="11">
        <v>13.151526660397685</v>
      </c>
    </row>
    <row r="43" spans="1:13" ht="15.75" customHeight="1">
      <c r="A43" s="26" t="s">
        <v>20</v>
      </c>
      <c r="B43" s="10">
        <v>2048.73</v>
      </c>
      <c r="C43" s="23">
        <v>1036.056</v>
      </c>
      <c r="D43" s="35">
        <v>50.57064620521005</v>
      </c>
      <c r="E43" s="29">
        <v>606.15</v>
      </c>
      <c r="F43" s="32">
        <v>415.822</v>
      </c>
      <c r="G43" s="11">
        <v>68.60051142456489</v>
      </c>
      <c r="H43" s="38">
        <v>-70.41337804395894</v>
      </c>
      <c r="I43" s="11">
        <v>-59.86491077702364</v>
      </c>
      <c r="J43" s="38">
        <v>0.04253975978348124</v>
      </c>
      <c r="K43" s="35">
        <v>0.011056810437801542</v>
      </c>
      <c r="L43" s="13">
        <v>0.02771336378361301</v>
      </c>
      <c r="M43" s="11">
        <v>0.009947238433280499</v>
      </c>
    </row>
    <row r="44" spans="1:13" ht="15.75" customHeight="1" thickBot="1">
      <c r="A44" s="27" t="s">
        <v>29</v>
      </c>
      <c r="B44" s="10">
        <v>4033743.35</v>
      </c>
      <c r="C44" s="23">
        <v>3220711.547</v>
      </c>
      <c r="D44" s="36">
        <v>79.84423567751278</v>
      </c>
      <c r="E44" s="30">
        <v>4504974.106</v>
      </c>
      <c r="F44" s="33">
        <v>3574198.339</v>
      </c>
      <c r="G44" s="11">
        <v>79.33893192060005</v>
      </c>
      <c r="H44" s="39">
        <v>11.682219593866813</v>
      </c>
      <c r="I44" s="11">
        <v>10.975425363046346</v>
      </c>
      <c r="J44" s="39">
        <v>83.75650922142736</v>
      </c>
      <c r="K44" s="36">
        <v>82.17544290562809</v>
      </c>
      <c r="L44" s="13">
        <v>86.15050802668391</v>
      </c>
      <c r="M44" s="11">
        <v>85.50149603885346</v>
      </c>
    </row>
    <row r="45" spans="1:13" ht="15.75" customHeight="1" thickBot="1">
      <c r="A45" s="43" t="s">
        <v>34</v>
      </c>
      <c r="B45" s="15">
        <v>4816035.658</v>
      </c>
      <c r="C45" s="16">
        <v>3738470.7539999997</v>
      </c>
      <c r="D45" s="20">
        <v>77.62547911766313</v>
      </c>
      <c r="E45" s="21">
        <v>5482141.557999999</v>
      </c>
      <c r="F45" s="44">
        <v>4180275.79</v>
      </c>
      <c r="G45" s="14">
        <v>76.25260577045464</v>
      </c>
      <c r="H45" s="22">
        <v>13.831000169060633</v>
      </c>
      <c r="I45" s="14">
        <v>11.817801049460872</v>
      </c>
      <c r="J45" s="22">
        <v>100</v>
      </c>
      <c r="K45" s="20">
        <v>100</v>
      </c>
      <c r="L45" s="19">
        <v>100.00000000000001</v>
      </c>
      <c r="M45" s="14">
        <v>100</v>
      </c>
    </row>
    <row r="51" spans="1:13" ht="12.75">
      <c r="A51" s="67" t="s">
        <v>40</v>
      </c>
      <c r="B51" s="68"/>
      <c r="C51" s="68"/>
      <c r="D51" s="68"/>
      <c r="E51" s="68"/>
      <c r="F51" s="68"/>
      <c r="G51" s="68"/>
      <c r="H51" s="68"/>
      <c r="I51" s="68"/>
      <c r="J51" s="68"/>
      <c r="K51" s="68"/>
      <c r="L51" s="68"/>
      <c r="M51" s="68"/>
    </row>
    <row r="52" spans="1:13" ht="36.75" customHeight="1">
      <c r="A52" s="69" t="s">
        <v>54</v>
      </c>
      <c r="B52" s="69"/>
      <c r="C52" s="69"/>
      <c r="D52" s="69"/>
      <c r="E52" s="69"/>
      <c r="F52" s="69"/>
      <c r="G52" s="69"/>
      <c r="H52" s="69"/>
      <c r="I52" s="69"/>
      <c r="J52" s="69"/>
      <c r="K52" s="69"/>
      <c r="L52" s="69"/>
      <c r="M52" s="69"/>
    </row>
    <row r="53" spans="1:13" ht="12.75">
      <c r="A53" s="69" t="s">
        <v>52</v>
      </c>
      <c r="B53" s="69"/>
      <c r="C53" s="69"/>
      <c r="D53" s="69"/>
      <c r="E53" s="69"/>
      <c r="F53" s="69"/>
      <c r="G53" s="69"/>
      <c r="H53" s="69"/>
      <c r="I53" s="69"/>
      <c r="J53" s="69"/>
      <c r="K53" s="69"/>
      <c r="L53" s="69"/>
      <c r="M53" s="69"/>
    </row>
    <row r="54" spans="1:13" ht="12.75">
      <c r="A54" s="69" t="s">
        <v>58</v>
      </c>
      <c r="B54" s="69"/>
      <c r="C54" s="69"/>
      <c r="D54" s="69"/>
      <c r="E54" s="69"/>
      <c r="F54" s="69"/>
      <c r="G54" s="69"/>
      <c r="H54" s="69"/>
      <c r="I54" s="69"/>
      <c r="J54" s="69"/>
      <c r="K54" s="69"/>
      <c r="L54" s="69"/>
      <c r="M54" s="69"/>
    </row>
    <row r="55" spans="1:13" ht="12.75">
      <c r="A55" s="69" t="s">
        <v>59</v>
      </c>
      <c r="B55" s="69"/>
      <c r="C55" s="69"/>
      <c r="D55" s="69"/>
      <c r="E55" s="69"/>
      <c r="F55" s="69"/>
      <c r="G55" s="69"/>
      <c r="H55" s="69"/>
      <c r="I55" s="69"/>
      <c r="J55" s="69"/>
      <c r="K55" s="69"/>
      <c r="L55" s="69"/>
      <c r="M55" s="69"/>
    </row>
    <row r="56" spans="1:13" ht="12.75">
      <c r="A56" s="69" t="s">
        <v>60</v>
      </c>
      <c r="B56" s="69"/>
      <c r="C56" s="69"/>
      <c r="D56" s="69"/>
      <c r="E56" s="69"/>
      <c r="F56" s="69"/>
      <c r="G56" s="69"/>
      <c r="H56" s="69"/>
      <c r="I56" s="69"/>
      <c r="J56" s="69"/>
      <c r="K56" s="69"/>
      <c r="L56" s="69"/>
      <c r="M56" s="69"/>
    </row>
    <row r="57" spans="1:13" ht="12.75">
      <c r="A57" s="69" t="s">
        <v>61</v>
      </c>
      <c r="B57" s="69"/>
      <c r="C57" s="69"/>
      <c r="D57" s="69"/>
      <c r="E57" s="69"/>
      <c r="F57" s="69"/>
      <c r="G57" s="69"/>
      <c r="H57" s="69"/>
      <c r="I57" s="69"/>
      <c r="J57" s="69"/>
      <c r="K57" s="69"/>
      <c r="L57" s="69"/>
      <c r="M57" s="69"/>
    </row>
    <row r="58" spans="1:13" ht="12.75">
      <c r="A58" s="69" t="s">
        <v>62</v>
      </c>
      <c r="B58" s="69"/>
      <c r="C58" s="69"/>
      <c r="D58" s="69"/>
      <c r="E58" s="69"/>
      <c r="F58" s="69"/>
      <c r="G58" s="69"/>
      <c r="H58" s="69"/>
      <c r="I58" s="69"/>
      <c r="J58" s="69"/>
      <c r="K58" s="69"/>
      <c r="L58" s="69"/>
      <c r="M58" s="69"/>
    </row>
    <row r="59" spans="1:13" ht="12.75">
      <c r="A59" s="69" t="s">
        <v>63</v>
      </c>
      <c r="B59" s="69"/>
      <c r="C59" s="69"/>
      <c r="D59" s="69"/>
      <c r="E59" s="69"/>
      <c r="F59" s="69"/>
      <c r="G59" s="69"/>
      <c r="H59" s="69"/>
      <c r="I59" s="69"/>
      <c r="J59" s="69"/>
      <c r="K59" s="69"/>
      <c r="L59" s="69"/>
      <c r="M59" s="69"/>
    </row>
    <row r="60" spans="1:13" ht="12.75">
      <c r="A60" s="69" t="s">
        <v>64</v>
      </c>
      <c r="B60" s="69"/>
      <c r="C60" s="69"/>
      <c r="D60" s="69"/>
      <c r="E60" s="69"/>
      <c r="F60" s="69"/>
      <c r="G60" s="69"/>
      <c r="H60" s="69"/>
      <c r="I60" s="69"/>
      <c r="J60" s="69"/>
      <c r="K60" s="69"/>
      <c r="L60" s="69"/>
      <c r="M60" s="69"/>
    </row>
    <row r="61" spans="1:13" ht="12.75">
      <c r="A61" s="69" t="s">
        <v>65</v>
      </c>
      <c r="B61" s="69"/>
      <c r="C61" s="69"/>
      <c r="D61" s="69"/>
      <c r="E61" s="69"/>
      <c r="F61" s="69"/>
      <c r="G61" s="69"/>
      <c r="H61" s="69"/>
      <c r="I61" s="69"/>
      <c r="J61" s="69"/>
      <c r="K61" s="69"/>
      <c r="L61" s="69"/>
      <c r="M61" s="69"/>
    </row>
    <row r="62" spans="1:13" ht="24.75" customHeight="1">
      <c r="A62" s="69" t="s">
        <v>66</v>
      </c>
      <c r="B62" s="69"/>
      <c r="C62" s="69"/>
      <c r="D62" s="69"/>
      <c r="E62" s="69"/>
      <c r="F62" s="69"/>
      <c r="G62" s="69"/>
      <c r="H62" s="69"/>
      <c r="I62" s="69"/>
      <c r="J62" s="69"/>
      <c r="K62" s="69"/>
      <c r="L62" s="69"/>
      <c r="M62" s="69"/>
    </row>
    <row r="63" spans="1:13" ht="125.25" customHeight="1">
      <c r="A63" s="69" t="s">
        <v>50</v>
      </c>
      <c r="B63" s="69"/>
      <c r="C63" s="69"/>
      <c r="D63" s="69"/>
      <c r="E63" s="69"/>
      <c r="F63" s="69"/>
      <c r="G63" s="69"/>
      <c r="H63" s="69"/>
      <c r="I63" s="69"/>
      <c r="J63" s="69"/>
      <c r="K63" s="69"/>
      <c r="L63" s="69"/>
      <c r="M63" s="69"/>
    </row>
    <row r="68" ht="28.5" customHeight="1"/>
    <row r="69" ht="154.5" customHeight="1"/>
    <row r="70" ht="52.5" customHeight="1"/>
  </sheetData>
  <sheetProtection/>
  <mergeCells count="46">
    <mergeCell ref="H9:I9"/>
    <mergeCell ref="J9:M9"/>
    <mergeCell ref="B10:B11"/>
    <mergeCell ref="G39:G40"/>
    <mergeCell ref="H39:I39"/>
    <mergeCell ref="J39:K39"/>
    <mergeCell ref="L39:M39"/>
    <mergeCell ref="J10:K10"/>
    <mergeCell ref="C10:C11"/>
    <mergeCell ref="D10:D11"/>
    <mergeCell ref="E10:E11"/>
    <mergeCell ref="F10:F11"/>
    <mergeCell ref="G10:G11"/>
    <mergeCell ref="A38:A40"/>
    <mergeCell ref="B38:D38"/>
    <mergeCell ref="E38:G38"/>
    <mergeCell ref="H38:I38"/>
    <mergeCell ref="J38:M38"/>
    <mergeCell ref="B39:B40"/>
    <mergeCell ref="C39:C40"/>
    <mergeCell ref="D39:D40"/>
    <mergeCell ref="E39:E40"/>
    <mergeCell ref="F39:F40"/>
    <mergeCell ref="L10:M10"/>
    <mergeCell ref="A2:M2"/>
    <mergeCell ref="A3:M3"/>
    <mergeCell ref="A4:M4"/>
    <mergeCell ref="A7:M7"/>
    <mergeCell ref="A36:M36"/>
    <mergeCell ref="H10:I10"/>
    <mergeCell ref="A9:A11"/>
    <mergeCell ref="B9:D9"/>
    <mergeCell ref="E9:G9"/>
    <mergeCell ref="A51:M51"/>
    <mergeCell ref="A52:M52"/>
    <mergeCell ref="A53:M53"/>
    <mergeCell ref="A54:M54"/>
    <mergeCell ref="A55:M55"/>
    <mergeCell ref="A56:M56"/>
    <mergeCell ref="A57:M57"/>
    <mergeCell ref="A63:M63"/>
    <mergeCell ref="A58:M58"/>
    <mergeCell ref="A59:M59"/>
    <mergeCell ref="A60:M60"/>
    <mergeCell ref="A61:M61"/>
    <mergeCell ref="A62:M62"/>
  </mergeCells>
  <printOptions/>
  <pageMargins left="0.7843137254901962" right="0.7843137254901962" top="0.9803921568627452" bottom="0.9803921568627452" header="0.5098039215686275" footer="0.5098039215686275"/>
  <pageSetup horizontalDpi="600" verticalDpi="600" orientation="portrait" paperSize="9" scale="56" r:id="rId1"/>
  <ignoredErrors>
    <ignoredError sqref="K11:M11 K40:M40"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vitor.santos</cp:lastModifiedBy>
  <dcterms:modified xsi:type="dcterms:W3CDTF">2011-03-17T21:31:45Z</dcterms:modified>
  <cp:category/>
  <cp:version/>
  <cp:contentType/>
  <cp:contentStatus/>
</cp:coreProperties>
</file>